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Универ\СНО\МАСТЕР-КЛАССЫ\Надеюсь всё\"/>
    </mc:Choice>
  </mc:AlternateContent>
  <bookViews>
    <workbookView xWindow="0" yWindow="0" windowWidth="20490" windowHeight="7755"/>
  </bookViews>
  <sheets>
    <sheet name="Ответы на форму (1)" sheetId="1" r:id="rId1"/>
  </sheets>
  <definedNames>
    <definedName name="_xlnm._FilterDatabase" localSheetId="0" hidden="1">'Ответы на форму (1)'!$C$1:$J$1</definedName>
  </definedNames>
  <calcPr calcId="152511"/>
</workbook>
</file>

<file path=xl/calcChain.xml><?xml version="1.0" encoding="utf-8"?>
<calcChain xmlns="http://schemas.openxmlformats.org/spreadsheetml/2006/main">
  <c r="F136" i="1" l="1"/>
  <c r="F130" i="1"/>
  <c r="F129" i="1"/>
  <c r="F139" i="1"/>
  <c r="F132" i="1"/>
  <c r="F131" i="1"/>
  <c r="F126" i="1"/>
  <c r="F138" i="1"/>
  <c r="F127" i="1"/>
  <c r="F137" i="1"/>
  <c r="F135" i="1"/>
  <c r="F128" i="1"/>
  <c r="F134" i="1"/>
  <c r="F121" i="1"/>
  <c r="F120" i="1"/>
  <c r="F122" i="1"/>
  <c r="F123" i="1"/>
  <c r="F119" i="1"/>
  <c r="F112" i="1"/>
  <c r="F110" i="1"/>
  <c r="F116" i="1"/>
  <c r="F109" i="1"/>
  <c r="F113" i="1"/>
  <c r="F115" i="1"/>
  <c r="F118" i="1"/>
  <c r="F111" i="1"/>
  <c r="F117" i="1"/>
  <c r="F108" i="1"/>
  <c r="F107" i="1"/>
  <c r="F106" i="1"/>
  <c r="F101" i="1"/>
  <c r="F100" i="1"/>
  <c r="F98" i="1"/>
  <c r="F97" i="1"/>
  <c r="F95" i="1"/>
  <c r="F93" i="1"/>
  <c r="F80" i="1"/>
  <c r="F76" i="1"/>
  <c r="F82" i="1"/>
  <c r="F78" i="1"/>
  <c r="F79" i="1"/>
  <c r="F90" i="1"/>
  <c r="F81" i="1"/>
  <c r="F87" i="1"/>
  <c r="F91" i="1"/>
  <c r="F83" i="1"/>
  <c r="F86" i="1"/>
  <c r="F88" i="1"/>
  <c r="F102" i="1"/>
  <c r="F71" i="1"/>
  <c r="F73" i="1"/>
  <c r="F70" i="1"/>
  <c r="F72" i="1"/>
  <c r="F69" i="1"/>
  <c r="F64" i="1"/>
  <c r="F66" i="1"/>
  <c r="F63" i="1"/>
  <c r="F61" i="1"/>
  <c r="F65" i="1"/>
  <c r="F62" i="1"/>
  <c r="F59" i="1"/>
  <c r="F60" i="1"/>
  <c r="F51" i="1"/>
  <c r="F54" i="1"/>
  <c r="F56" i="1"/>
  <c r="F50" i="1"/>
  <c r="F48" i="1"/>
  <c r="F52" i="1"/>
  <c r="F49" i="1"/>
  <c r="F39" i="1"/>
  <c r="F41" i="1"/>
  <c r="F45" i="1"/>
  <c r="F37" i="1"/>
  <c r="F29" i="1"/>
  <c r="F22" i="1"/>
  <c r="F28" i="1"/>
  <c r="F31" i="1"/>
  <c r="F24" i="1"/>
  <c r="F33" i="1"/>
  <c r="F27" i="1"/>
  <c r="F20" i="1"/>
  <c r="F47" i="1"/>
  <c r="F35" i="1"/>
  <c r="F44" i="1"/>
  <c r="F36" i="1"/>
  <c r="F40" i="1"/>
  <c r="F46" i="1"/>
  <c r="F43" i="1"/>
  <c r="F38" i="1"/>
  <c r="F32" i="1"/>
  <c r="F30" i="1"/>
  <c r="F23" i="1"/>
  <c r="F18" i="1"/>
  <c r="F17" i="1"/>
  <c r="F19" i="1"/>
  <c r="F13" i="1"/>
  <c r="F16" i="1"/>
  <c r="F12" i="1"/>
  <c r="F15" i="1"/>
  <c r="F10" i="1"/>
  <c r="F11" i="1"/>
  <c r="F4" i="1"/>
  <c r="F3" i="1"/>
  <c r="F5" i="1"/>
  <c r="F6" i="1"/>
  <c r="F8" i="1"/>
  <c r="F9" i="1"/>
  <c r="F7" i="1"/>
</calcChain>
</file>

<file path=xl/sharedStrings.xml><?xml version="1.0" encoding="utf-8"?>
<sst xmlns="http://schemas.openxmlformats.org/spreadsheetml/2006/main" count="838" uniqueCount="363">
  <si>
    <t>Отметка времени</t>
  </si>
  <si>
    <t>Адрес электронной почты</t>
  </si>
  <si>
    <t>Фамилия</t>
  </si>
  <si>
    <t>Имя</t>
  </si>
  <si>
    <t>Отчество</t>
  </si>
  <si>
    <t>Контактный номер телефона</t>
  </si>
  <si>
    <t>Факультет</t>
  </si>
  <si>
    <t>Курс</t>
  </si>
  <si>
    <t>Группа</t>
  </si>
  <si>
    <t>Название мастер-класса</t>
  </si>
  <si>
    <t>Явка</t>
  </si>
  <si>
    <t>2998973299897310@mail.ru</t>
  </si>
  <si>
    <t>Лукьянец</t>
  </si>
  <si>
    <t>Анна</t>
  </si>
  <si>
    <t>Витальевна</t>
  </si>
  <si>
    <t>Лечебный</t>
  </si>
  <si>
    <t>АнтиVEGF заболеваний сетчатки</t>
  </si>
  <si>
    <t>katemadcap@gmail.com</t>
  </si>
  <si>
    <t>Борисевич</t>
  </si>
  <si>
    <t xml:space="preserve">Екатерина </t>
  </si>
  <si>
    <t xml:space="preserve">Сергеевна </t>
  </si>
  <si>
    <t>vika-bee@mail.ru</t>
  </si>
  <si>
    <t>Савич</t>
  </si>
  <si>
    <t>Виктория</t>
  </si>
  <si>
    <t>Вацлавовна</t>
  </si>
  <si>
    <t>kristin_mekto@mail.ru</t>
  </si>
  <si>
    <t>Мекто</t>
  </si>
  <si>
    <t>Кристина</t>
  </si>
  <si>
    <t>Александровна</t>
  </si>
  <si>
    <t>maleklenik@mail.ru</t>
  </si>
  <si>
    <t>Королёв</t>
  </si>
  <si>
    <t>Алексей</t>
  </si>
  <si>
    <t>Александрович</t>
  </si>
  <si>
    <t>bsmu1201121@gmail.com</t>
  </si>
  <si>
    <t>Клюйко</t>
  </si>
  <si>
    <t>Юлия</t>
  </si>
  <si>
    <t>Дмитриевна</t>
  </si>
  <si>
    <t>Vikusya7529@mail.ru</t>
  </si>
  <si>
    <t>Зверькова</t>
  </si>
  <si>
    <t xml:space="preserve">Александровна </t>
  </si>
  <si>
    <t>katya_jugularis@mail.ru</t>
  </si>
  <si>
    <t>Яремко</t>
  </si>
  <si>
    <t>Екатерина</t>
  </si>
  <si>
    <t>Романовна</t>
  </si>
  <si>
    <t>yshilecz@mail.ru</t>
  </si>
  <si>
    <t>Шилец</t>
  </si>
  <si>
    <t>Геннадьевна</t>
  </si>
  <si>
    <t>leshkadoc351@gmail.com</t>
  </si>
  <si>
    <t>Качан</t>
  </si>
  <si>
    <t xml:space="preserve">Алексей </t>
  </si>
  <si>
    <t xml:space="preserve">Анатольевич </t>
  </si>
  <si>
    <t>Педиатрический</t>
  </si>
  <si>
    <t>Биохимические механизмы мутагенеза</t>
  </si>
  <si>
    <t>vlad.korsik@yahoo.com</t>
  </si>
  <si>
    <t xml:space="preserve">Корсик </t>
  </si>
  <si>
    <t xml:space="preserve">Владислав </t>
  </si>
  <si>
    <t xml:space="preserve">Юрьевич </t>
  </si>
  <si>
    <t>lesya.domarad@gmail.com</t>
  </si>
  <si>
    <t>Домарад</t>
  </si>
  <si>
    <t>Алеся</t>
  </si>
  <si>
    <t>dremozzew@mail.ru</t>
  </si>
  <si>
    <t>Побойнев</t>
  </si>
  <si>
    <t>Виктор</t>
  </si>
  <si>
    <t>Витольдович</t>
  </si>
  <si>
    <t>97kasko@gmail.com</t>
  </si>
  <si>
    <t>Касько</t>
  </si>
  <si>
    <t>Тихон</t>
  </si>
  <si>
    <t>Евгеньевич</t>
  </si>
  <si>
    <t>Andrei.S.Shalkevich@gmail.com</t>
  </si>
  <si>
    <t>Шалькевич</t>
  </si>
  <si>
    <t>Андрей</t>
  </si>
  <si>
    <t>Сергеевич</t>
  </si>
  <si>
    <t>Медико-профилактический</t>
  </si>
  <si>
    <t>Визуализация актуальных аспектов в гигиене детей и подростков и валеологии</t>
  </si>
  <si>
    <t>nata.kuis.94@mail.ru</t>
  </si>
  <si>
    <t>Куис</t>
  </si>
  <si>
    <t>Наталья</t>
  </si>
  <si>
    <t>Николаевна</t>
  </si>
  <si>
    <t>InnaNov2007@yandex.ru</t>
  </si>
  <si>
    <t xml:space="preserve">Новикова </t>
  </si>
  <si>
    <t>Инна</t>
  </si>
  <si>
    <t>Ивановна</t>
  </si>
  <si>
    <t>bondanett@gmail.com</t>
  </si>
  <si>
    <t>Бондаревич</t>
  </si>
  <si>
    <t xml:space="preserve">Анна </t>
  </si>
  <si>
    <t>Владимировна</t>
  </si>
  <si>
    <t>Внутриматочная гормональная система в лечении патологии матки</t>
  </si>
  <si>
    <t>igumnovaes@gmail.com</t>
  </si>
  <si>
    <t>Игумнова</t>
  </si>
  <si>
    <t>Сергеевна</t>
  </si>
  <si>
    <t>hurinovich.ka@gmail.com</t>
  </si>
  <si>
    <t>Гуринович</t>
  </si>
  <si>
    <t>Андреевна</t>
  </si>
  <si>
    <t>darya_korolchuk@mail.ru</t>
  </si>
  <si>
    <t>Корольчук</t>
  </si>
  <si>
    <t>Дарья</t>
  </si>
  <si>
    <t>Игоревна</t>
  </si>
  <si>
    <t>vovich_novich@mail.ru</t>
  </si>
  <si>
    <t>Новодворская</t>
  </si>
  <si>
    <t>Ольга</t>
  </si>
  <si>
    <t>bolbat-oksana@mail.ru</t>
  </si>
  <si>
    <t>Шимко</t>
  </si>
  <si>
    <t>Оксана</t>
  </si>
  <si>
    <t>kamatore@mail.ru</t>
  </si>
  <si>
    <t>Язвинская</t>
  </si>
  <si>
    <t>igorsavateev@gmail.com</t>
  </si>
  <si>
    <t>Саватеев</t>
  </si>
  <si>
    <t>Игорь</t>
  </si>
  <si>
    <t>Пндреевич</t>
  </si>
  <si>
    <t>katrin_001nev@mail.ru</t>
  </si>
  <si>
    <t xml:space="preserve">Неверовская </t>
  </si>
  <si>
    <t>shkred.olga95@yandex.ru</t>
  </si>
  <si>
    <t>Шкред</t>
  </si>
  <si>
    <t>ikolacom@mail.ru</t>
  </si>
  <si>
    <t>Кузьмич</t>
  </si>
  <si>
    <t>Николай</t>
  </si>
  <si>
    <t>Васильевич</t>
  </si>
  <si>
    <t>stinsavo@gmail.com</t>
  </si>
  <si>
    <t>Леваненко</t>
  </si>
  <si>
    <t>Анастасия</t>
  </si>
  <si>
    <t>anna.yantsevich@yandex.by</t>
  </si>
  <si>
    <t>Янцевич</t>
  </si>
  <si>
    <t>agreybo2@gmail.com</t>
  </si>
  <si>
    <t>Грейбо</t>
  </si>
  <si>
    <t>Артем</t>
  </si>
  <si>
    <t>Игоревич</t>
  </si>
  <si>
    <t>yana_Zhihoreva@mail.ru</t>
  </si>
  <si>
    <t xml:space="preserve"> Жихорева</t>
  </si>
  <si>
    <t>Янина</t>
  </si>
  <si>
    <t>Юрьевна</t>
  </si>
  <si>
    <t>floristania@yandex.by</t>
  </si>
  <si>
    <t>Дудук</t>
  </si>
  <si>
    <t>Татьяна</t>
  </si>
  <si>
    <t>Леонидовна</t>
  </si>
  <si>
    <t>krent.anna@mail.ru</t>
  </si>
  <si>
    <t>Крент</t>
  </si>
  <si>
    <t>yulia.alafinova@icloud.com</t>
  </si>
  <si>
    <t>Войтехович</t>
  </si>
  <si>
    <t>yuliyakomarova2016@gmail.com</t>
  </si>
  <si>
    <t>Комарова</t>
  </si>
  <si>
    <t>ekaterina-zhukov@mail.ru</t>
  </si>
  <si>
    <t>Жукова</t>
  </si>
  <si>
    <t>Михайловна</t>
  </si>
  <si>
    <t>annkulmail@tut.by</t>
  </si>
  <si>
    <t>Хаджи Исмаиел</t>
  </si>
  <si>
    <t>Амна</t>
  </si>
  <si>
    <t>Исмаиеловна</t>
  </si>
  <si>
    <t>±375291136078</t>
  </si>
  <si>
    <t>dashamazurkevich18@mail.ru</t>
  </si>
  <si>
    <t>Абрамович</t>
  </si>
  <si>
    <t>bavtovich@mail.ru</t>
  </si>
  <si>
    <t>Бавтович</t>
  </si>
  <si>
    <t>a375298297390@yandex.ru</t>
  </si>
  <si>
    <t>Иванюкович</t>
  </si>
  <si>
    <t>Алена</t>
  </si>
  <si>
    <t>ostrovskij.98@mail.ru</t>
  </si>
  <si>
    <t>Новик</t>
  </si>
  <si>
    <t>Никита</t>
  </si>
  <si>
    <t>eurbanfrank17@gmail.com</t>
  </si>
  <si>
    <t>Урбан</t>
  </si>
  <si>
    <t>Елена</t>
  </si>
  <si>
    <t>Францевна</t>
  </si>
  <si>
    <t>olgaobuhovich@gmail.com</t>
  </si>
  <si>
    <t>Обухович</t>
  </si>
  <si>
    <t>Павловна</t>
  </si>
  <si>
    <t>minskgov@icloud.com</t>
  </si>
  <si>
    <t>Ченторицкий</t>
  </si>
  <si>
    <t>Демонстрационная судебно-медицинская экспертиза трупа</t>
  </si>
  <si>
    <t>jane_.93@mail.ru</t>
  </si>
  <si>
    <t>Троцкая</t>
  </si>
  <si>
    <t>Евгения</t>
  </si>
  <si>
    <t>marinocche@mail.ru</t>
  </si>
  <si>
    <t>Артеменко</t>
  </si>
  <si>
    <t>Марина</t>
  </si>
  <si>
    <t>frannieaux@gmail.com</t>
  </si>
  <si>
    <t>Клипуненко</t>
  </si>
  <si>
    <t>Ефросиния</t>
  </si>
  <si>
    <t>aa_anisimov@bk.ru</t>
  </si>
  <si>
    <t>Анисимов</t>
  </si>
  <si>
    <t>Андреевич</t>
  </si>
  <si>
    <t>baidakolga@mail.ru</t>
  </si>
  <si>
    <t>Байдак</t>
  </si>
  <si>
    <t>misty.13.fly@mail.ru</t>
  </si>
  <si>
    <t>Ковзель</t>
  </si>
  <si>
    <t>Вячеславовна</t>
  </si>
  <si>
    <t>zlatr97@mail.ru</t>
  </si>
  <si>
    <t>Трусова</t>
  </si>
  <si>
    <t>Злата</t>
  </si>
  <si>
    <t>Ракицкая</t>
  </si>
  <si>
    <t>Полина</t>
  </si>
  <si>
    <t>alexbar906@gmail.com</t>
  </si>
  <si>
    <t>Баранов</t>
  </si>
  <si>
    <t>Аркадьевич</t>
  </si>
  <si>
    <t>1994504@gmail.com</t>
  </si>
  <si>
    <t>Завадская</t>
  </si>
  <si>
    <t xml:space="preserve">Анастасия </t>
  </si>
  <si>
    <t xml:space="preserve">Игоревна </t>
  </si>
  <si>
    <t>ЖКТ-кровотечения в практике врача-педиатра</t>
  </si>
  <si>
    <t>osya_indigo@mail.ru</t>
  </si>
  <si>
    <t>Гетманова</t>
  </si>
  <si>
    <t>tanya.motoshko@mail.ru</t>
  </si>
  <si>
    <t>Мотошко</t>
  </si>
  <si>
    <t>Черепанский</t>
  </si>
  <si>
    <t>Евгений</t>
  </si>
  <si>
    <t>Анатольевич</t>
  </si>
  <si>
    <t>dark_stalker2@tut.by</t>
  </si>
  <si>
    <t>Рябушко</t>
  </si>
  <si>
    <t>Кирилл</t>
  </si>
  <si>
    <t>Леонидович</t>
  </si>
  <si>
    <t>mariya.makarevich.2012@mail.ru</t>
  </si>
  <si>
    <t>Макаревич</t>
  </si>
  <si>
    <t>Мария</t>
  </si>
  <si>
    <t>Индивидуальная модель кровообращенияпо параметрам артериального давления: диагностические возможности</t>
  </si>
  <si>
    <t>kristic96@yandex.by</t>
  </si>
  <si>
    <t>Лихторович</t>
  </si>
  <si>
    <t>Стоматологический</t>
  </si>
  <si>
    <t>Основы дентальной имплантации</t>
  </si>
  <si>
    <t>melody_7@mail.ru</t>
  </si>
  <si>
    <t>Бокшиц</t>
  </si>
  <si>
    <t>lehaholodovich@gmail.com</t>
  </si>
  <si>
    <t>Холодович</t>
  </si>
  <si>
    <t>kosareva.nastya@mail.ru</t>
  </si>
  <si>
    <t>Косарева</t>
  </si>
  <si>
    <t>shkurigo@gmail.com</t>
  </si>
  <si>
    <t>Шкурин</t>
  </si>
  <si>
    <t>Александр</t>
  </si>
  <si>
    <t>Основы лапароскопической хирургии</t>
  </si>
  <si>
    <t>baker-street221@yandex.by</t>
  </si>
  <si>
    <t>Малько</t>
  </si>
  <si>
    <t>svetik200495@mail.ru</t>
  </si>
  <si>
    <t>Абрамова</t>
  </si>
  <si>
    <t>Светлана</t>
  </si>
  <si>
    <t>marinaavh57@mail.ru</t>
  </si>
  <si>
    <t>Авхачёва</t>
  </si>
  <si>
    <t>Мазуркевич</t>
  </si>
  <si>
    <t>Анатольевна</t>
  </si>
  <si>
    <t>tatiana-15@tut.by</t>
  </si>
  <si>
    <t>Мацукова</t>
  </si>
  <si>
    <t>±375-29-191-27-08</t>
  </si>
  <si>
    <t xml:space="preserve">Полина </t>
  </si>
  <si>
    <t>mitya.kritskij@mail.ru</t>
  </si>
  <si>
    <t>Крицкий</t>
  </si>
  <si>
    <t>Дмитрий</t>
  </si>
  <si>
    <t>Вячеславович</t>
  </si>
  <si>
    <t>diana_09_95@mail.ru</t>
  </si>
  <si>
    <t>Бычек</t>
  </si>
  <si>
    <t>Диана</t>
  </si>
  <si>
    <t>alistrel21@gmail.com</t>
  </si>
  <si>
    <t>Стрельченя</t>
  </si>
  <si>
    <t>Алина</t>
  </si>
  <si>
    <t>afkline@mail.ru</t>
  </si>
  <si>
    <t>Давидян</t>
  </si>
  <si>
    <t>Артур</t>
  </si>
  <si>
    <t>Валерьевич</t>
  </si>
  <si>
    <t>gormash.1996@mail.ru</t>
  </si>
  <si>
    <t>Гормаш</t>
  </si>
  <si>
    <t>Викторовна</t>
  </si>
  <si>
    <t>chebyrechina@rambler.ru</t>
  </si>
  <si>
    <t xml:space="preserve">Севрук </t>
  </si>
  <si>
    <t xml:space="preserve">Андрей </t>
  </si>
  <si>
    <t>diana50765@mail.ru</t>
  </si>
  <si>
    <t>Курилович</t>
  </si>
  <si>
    <t>Валерьевна</t>
  </si>
  <si>
    <t>8515671@mail.ru</t>
  </si>
  <si>
    <t xml:space="preserve">Богданова </t>
  </si>
  <si>
    <t>Дорожей</t>
  </si>
  <si>
    <t>Ксения</t>
  </si>
  <si>
    <t>Шимковская</t>
  </si>
  <si>
    <t>Александра</t>
  </si>
  <si>
    <t>Nik63100@gmail.com</t>
  </si>
  <si>
    <t xml:space="preserve">Куйко </t>
  </si>
  <si>
    <t xml:space="preserve">Никита </t>
  </si>
  <si>
    <t xml:space="preserve">Сергеевич </t>
  </si>
  <si>
    <t>nastatschka98@mail.ru</t>
  </si>
  <si>
    <t>Громова</t>
  </si>
  <si>
    <t>katrinzapko@bk.ru</t>
  </si>
  <si>
    <t>Цапко</t>
  </si>
  <si>
    <t>ekaterinaask@gmail.com</t>
  </si>
  <si>
    <t>Аскирко</t>
  </si>
  <si>
    <t>dafochka.adarochka@mail.ru</t>
  </si>
  <si>
    <t>Ивахненко</t>
  </si>
  <si>
    <t>Рыхленок</t>
  </si>
  <si>
    <t>Яна</t>
  </si>
  <si>
    <t>marharyta98@mail.ru</t>
  </si>
  <si>
    <t>Бернюкевич</t>
  </si>
  <si>
    <t>Маргарита</t>
  </si>
  <si>
    <t>koposovaan@mail.ru</t>
  </si>
  <si>
    <t>Копосова</t>
  </si>
  <si>
    <t>Олеговна</t>
  </si>
  <si>
    <t>Основы эхокардиографии в клинической практике кардиолога</t>
  </si>
  <si>
    <t xml:space="preserve">Олеговна </t>
  </si>
  <si>
    <t>marisha-92@hotmail.com</t>
  </si>
  <si>
    <t xml:space="preserve">Муксинова </t>
  </si>
  <si>
    <t>Дамировна</t>
  </si>
  <si>
    <t>tretiakovds4@gmail.com</t>
  </si>
  <si>
    <t>Третьяков</t>
  </si>
  <si>
    <t>strelchenok.andrey@gmail.com</t>
  </si>
  <si>
    <t xml:space="preserve">Стрельчёнок </t>
  </si>
  <si>
    <t xml:space="preserve">Александрович </t>
  </si>
  <si>
    <t>Принципы оценки неврологического статуса</t>
  </si>
  <si>
    <t>tanya200996@mail.ru</t>
  </si>
  <si>
    <t>Дикун</t>
  </si>
  <si>
    <t>P4ela-95@mail.ru</t>
  </si>
  <si>
    <t>Терпелова</t>
  </si>
  <si>
    <t>annyoba19@mail.ru</t>
  </si>
  <si>
    <t>Пашкевич</t>
  </si>
  <si>
    <t>kysja_strong@mail.ru</t>
  </si>
  <si>
    <t>Гудач</t>
  </si>
  <si>
    <t>tatyana.saburova@gmail.com</t>
  </si>
  <si>
    <t>Сабурова</t>
  </si>
  <si>
    <t>telets08@mail.ru</t>
  </si>
  <si>
    <t xml:space="preserve">Наледько </t>
  </si>
  <si>
    <t>Anastasia_gulko@list.ru</t>
  </si>
  <si>
    <t>Гулько</t>
  </si>
  <si>
    <t>alionakallaur@mail.ru</t>
  </si>
  <si>
    <t>Каллаур</t>
  </si>
  <si>
    <t>privetvlad12@yandex.ru</t>
  </si>
  <si>
    <t>Бычук</t>
  </si>
  <si>
    <t>Владислав</t>
  </si>
  <si>
    <t>Константинович</t>
  </si>
  <si>
    <t>Современные технологии в клинике ортопедической стоматологии</t>
  </si>
  <si>
    <t>cygakob171@mail.ru</t>
  </si>
  <si>
    <t>Судакова</t>
  </si>
  <si>
    <t>Софья</t>
  </si>
  <si>
    <t>Евгеньевна</t>
  </si>
  <si>
    <t>Хирургические методы устранения рецессии десны</t>
  </si>
  <si>
    <t>slizhkot@mail.ru</t>
  </si>
  <si>
    <t>Слижикова</t>
  </si>
  <si>
    <t>djoanna18@gmail.com</t>
  </si>
  <si>
    <t>Бирковская</t>
  </si>
  <si>
    <t>olya2266tut@gmail.com</t>
  </si>
  <si>
    <t>Козлова</t>
  </si>
  <si>
    <t>zaromago@gmail.com</t>
  </si>
  <si>
    <t xml:space="preserve">Смеянович </t>
  </si>
  <si>
    <t xml:space="preserve">Станислав </t>
  </si>
  <si>
    <t xml:space="preserve">Витальевич </t>
  </si>
  <si>
    <t>ЭКГ-диагностика тахиаритмий</t>
  </si>
  <si>
    <t>AlinkaV-1997@mail.ru</t>
  </si>
  <si>
    <t>Вазюро</t>
  </si>
  <si>
    <t>Вадимовна</t>
  </si>
  <si>
    <t>mark0003@mail.ru</t>
  </si>
  <si>
    <t>Кардаш</t>
  </si>
  <si>
    <t>Марк</t>
  </si>
  <si>
    <t>hodakovskyva@mail.ru</t>
  </si>
  <si>
    <t>Ходаковский</t>
  </si>
  <si>
    <t>Владимир</t>
  </si>
  <si>
    <t>anton.yerameichyk@gmail.com</t>
  </si>
  <si>
    <t>Еремейчик</t>
  </si>
  <si>
    <t>Антон</t>
  </si>
  <si>
    <t>valerikust@gmail.com</t>
  </si>
  <si>
    <t>Шамшур</t>
  </si>
  <si>
    <t>Валерия</t>
  </si>
  <si>
    <t>lera-teddy@tut.by</t>
  </si>
  <si>
    <t>Янюк</t>
  </si>
  <si>
    <t>mrkotovevgen@gmail.com</t>
  </si>
  <si>
    <t>Васильевна</t>
  </si>
  <si>
    <t>Решетник</t>
  </si>
  <si>
    <t>Павел</t>
  </si>
  <si>
    <t>Лечебны</t>
  </si>
  <si>
    <t>Чайковский</t>
  </si>
  <si>
    <t>Юзефович</t>
  </si>
  <si>
    <t>Кислякова</t>
  </si>
  <si>
    <t>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</si>
</sst>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3" fontId="1" fillId="0" borderId="0" xfId="0" applyNumberFormat="1" applyFont="1" applyAlignment="1">
      <alignment horizontal="left"/>
    </xf>
    <xf numFmtId="0" fontId="1" fillId="0" borderId="0" xfId="0" applyFont="1" applyAlignment="1"/>
    <xf numFmtId="164" fontId="1" fillId="0" borderId="0" xfId="0" applyNumberFormat="1" applyFont="1" applyAlignment="1"/>
    <xf numFmtId="3" fontId="1" fillId="0" borderId="0" xfId="0" applyNumberFormat="1" applyFont="1" applyAlignment="1">
      <alignment horizontal="left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topLeftCell="C1" workbookViewId="0">
      <pane ySplit="1" topLeftCell="A2" activePane="bottomLeft" state="frozen"/>
      <selection pane="bottomLeft" activeCell="K109" sqref="K109"/>
    </sheetView>
  </sheetViews>
  <sheetFormatPr defaultColWidth="14.42578125" defaultRowHeight="15.75" customHeight="1" x14ac:dyDescent="0.2"/>
  <cols>
    <col min="1" max="1" width="21.85546875" hidden="1" customWidth="1"/>
    <col min="2" max="2" width="29" hidden="1" customWidth="1"/>
    <col min="3" max="3" width="14.85546875" customWidth="1"/>
    <col min="4" max="4" width="14.42578125" customWidth="1"/>
    <col min="5" max="5" width="17.5703125" customWidth="1"/>
    <col min="6" max="6" width="27.42578125" hidden="1" customWidth="1"/>
    <col min="7" max="7" width="24.7109375" customWidth="1"/>
    <col min="8" max="8" width="5.28515625" customWidth="1"/>
    <col min="9" max="9" width="7.140625" customWidth="1"/>
    <col min="10" max="10" width="70.7109375" customWidth="1"/>
    <col min="11" max="16" width="21.5703125" customWidth="1"/>
  </cols>
  <sheetData>
    <row r="1" spans="1:11" ht="12.7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s="2" t="s">
        <v>9</v>
      </c>
      <c r="K1" s="2" t="s">
        <v>10</v>
      </c>
    </row>
    <row r="2" spans="1:11" ht="12.75" x14ac:dyDescent="0.2">
      <c r="A2" s="3">
        <v>42838.111809317124</v>
      </c>
      <c r="B2" s="2" t="s">
        <v>17</v>
      </c>
      <c r="C2" s="2" t="s">
        <v>18</v>
      </c>
      <c r="D2" s="2" t="s">
        <v>19</v>
      </c>
      <c r="E2" s="2" t="s">
        <v>20</v>
      </c>
      <c r="F2" s="4">
        <v>375293027339</v>
      </c>
      <c r="G2" s="2" t="s">
        <v>15</v>
      </c>
      <c r="H2" s="2">
        <v>5</v>
      </c>
      <c r="I2" s="2">
        <v>1523</v>
      </c>
      <c r="J2" s="2" t="s">
        <v>16</v>
      </c>
    </row>
    <row r="3" spans="1:11" ht="12.75" x14ac:dyDescent="0.2">
      <c r="A3" s="3">
        <v>42838.88855113426</v>
      </c>
      <c r="B3" s="2" t="s">
        <v>37</v>
      </c>
      <c r="C3" s="2" t="s">
        <v>38</v>
      </c>
      <c r="D3" s="2" t="s">
        <v>23</v>
      </c>
      <c r="E3" s="2" t="s">
        <v>39</v>
      </c>
      <c r="F3" s="4">
        <f>375298340847</f>
        <v>375298340847</v>
      </c>
      <c r="G3" s="2" t="s">
        <v>15</v>
      </c>
      <c r="H3" s="2">
        <v>5</v>
      </c>
      <c r="I3" s="2">
        <v>1513</v>
      </c>
      <c r="J3" s="2" t="s">
        <v>16</v>
      </c>
    </row>
    <row r="4" spans="1:11" ht="12.75" x14ac:dyDescent="0.2">
      <c r="A4" s="3">
        <v>42838.894471168984</v>
      </c>
      <c r="B4" s="2" t="s">
        <v>37</v>
      </c>
      <c r="C4" s="2" t="s">
        <v>38</v>
      </c>
      <c r="D4" s="2" t="s">
        <v>23</v>
      </c>
      <c r="E4" s="2" t="s">
        <v>28</v>
      </c>
      <c r="F4" s="4">
        <f>375298340847</f>
        <v>375298340847</v>
      </c>
      <c r="G4" s="2" t="s">
        <v>15</v>
      </c>
      <c r="H4" s="2">
        <v>5</v>
      </c>
      <c r="I4" s="2">
        <v>1513</v>
      </c>
      <c r="J4" s="2" t="s">
        <v>16</v>
      </c>
    </row>
    <row r="5" spans="1:11" ht="12.75" x14ac:dyDescent="0.2">
      <c r="A5" s="3">
        <v>42838.704392002313</v>
      </c>
      <c r="B5" s="2" t="s">
        <v>33</v>
      </c>
      <c r="C5" s="2" t="s">
        <v>34</v>
      </c>
      <c r="D5" s="2" t="s">
        <v>35</v>
      </c>
      <c r="E5" s="2" t="s">
        <v>36</v>
      </c>
      <c r="F5" s="4">
        <f>375293692928</f>
        <v>375293692928</v>
      </c>
      <c r="G5" s="2" t="s">
        <v>15</v>
      </c>
      <c r="H5" s="2">
        <v>5</v>
      </c>
      <c r="I5" s="2">
        <v>1523</v>
      </c>
      <c r="J5" s="2" t="s">
        <v>16</v>
      </c>
    </row>
    <row r="6" spans="1:11" ht="12.75" x14ac:dyDescent="0.2">
      <c r="A6" s="3">
        <v>42838.522589131942</v>
      </c>
      <c r="B6" s="2" t="s">
        <v>29</v>
      </c>
      <c r="C6" s="2" t="s">
        <v>30</v>
      </c>
      <c r="D6" s="2" t="s">
        <v>31</v>
      </c>
      <c r="E6" s="2" t="s">
        <v>32</v>
      </c>
      <c r="F6" s="4">
        <f>375291155130</f>
        <v>375291155130</v>
      </c>
      <c r="G6" s="2" t="s">
        <v>15</v>
      </c>
      <c r="H6" s="2">
        <v>4</v>
      </c>
      <c r="I6" s="2">
        <v>1423</v>
      </c>
      <c r="J6" s="2" t="s">
        <v>16</v>
      </c>
    </row>
    <row r="7" spans="1:11" ht="12.75" x14ac:dyDescent="0.2">
      <c r="A7" s="3">
        <v>42838.044163506944</v>
      </c>
      <c r="B7" s="2" t="s">
        <v>11</v>
      </c>
      <c r="C7" s="2" t="s">
        <v>12</v>
      </c>
      <c r="D7" s="2" t="s">
        <v>13</v>
      </c>
      <c r="E7" s="2" t="s">
        <v>14</v>
      </c>
      <c r="F7" s="4">
        <f>375293606778</f>
        <v>375293606778</v>
      </c>
      <c r="G7" s="2" t="s">
        <v>15</v>
      </c>
      <c r="H7" s="2">
        <v>4</v>
      </c>
      <c r="I7" s="2">
        <v>1424</v>
      </c>
      <c r="J7" s="2" t="s">
        <v>16</v>
      </c>
    </row>
    <row r="8" spans="1:11" ht="12.75" x14ac:dyDescent="0.2">
      <c r="A8" s="3">
        <v>42838.521626273148</v>
      </c>
      <c r="B8" s="2" t="s">
        <v>25</v>
      </c>
      <c r="C8" s="2" t="s">
        <v>26</v>
      </c>
      <c r="D8" s="2" t="s">
        <v>27</v>
      </c>
      <c r="E8" s="2" t="s">
        <v>28</v>
      </c>
      <c r="F8" s="4">
        <f>375295308268</f>
        <v>375295308268</v>
      </c>
      <c r="G8" s="2" t="s">
        <v>15</v>
      </c>
      <c r="H8" s="2">
        <v>4</v>
      </c>
      <c r="I8" s="2">
        <v>1423</v>
      </c>
      <c r="J8" s="2" t="s">
        <v>16</v>
      </c>
    </row>
    <row r="9" spans="1:11" ht="12.75" x14ac:dyDescent="0.2">
      <c r="A9" s="3">
        <v>42838.369911805552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f>375293609760</f>
        <v>375293609760</v>
      </c>
      <c r="G9" s="2" t="s">
        <v>15</v>
      </c>
      <c r="H9" s="2">
        <v>6</v>
      </c>
      <c r="I9" s="2">
        <v>1613</v>
      </c>
      <c r="J9" s="2" t="s">
        <v>16</v>
      </c>
    </row>
    <row r="10" spans="1:11" ht="12.75" x14ac:dyDescent="0.2">
      <c r="A10" s="3">
        <v>42839.655622465274</v>
      </c>
      <c r="B10" s="2" t="s">
        <v>44</v>
      </c>
      <c r="C10" s="2" t="s">
        <v>45</v>
      </c>
      <c r="D10" s="2" t="s">
        <v>35</v>
      </c>
      <c r="E10" s="2" t="s">
        <v>46</v>
      </c>
      <c r="F10" s="4">
        <f>375336187055</f>
        <v>375336187055</v>
      </c>
      <c r="G10" s="2" t="s">
        <v>15</v>
      </c>
      <c r="H10" s="2">
        <v>4</v>
      </c>
      <c r="I10" s="2">
        <v>1404</v>
      </c>
      <c r="J10" s="2" t="s">
        <v>16</v>
      </c>
    </row>
    <row r="11" spans="1:11" ht="12.75" x14ac:dyDescent="0.2">
      <c r="A11" s="3">
        <v>42838.941113773151</v>
      </c>
      <c r="B11" s="2" t="s">
        <v>40</v>
      </c>
      <c r="C11" s="2" t="s">
        <v>41</v>
      </c>
      <c r="D11" s="2" t="s">
        <v>42</v>
      </c>
      <c r="E11" s="2" t="s">
        <v>43</v>
      </c>
      <c r="F11" s="4">
        <f>375445700019</f>
        <v>375445700019</v>
      </c>
      <c r="G11" s="2" t="s">
        <v>15</v>
      </c>
      <c r="H11" s="2">
        <v>5</v>
      </c>
      <c r="I11" s="2">
        <v>1534</v>
      </c>
      <c r="J11" s="2" t="s">
        <v>16</v>
      </c>
    </row>
    <row r="12" spans="1:11" ht="12.75" x14ac:dyDescent="0.2">
      <c r="A12" s="3">
        <v>42838.808829583329</v>
      </c>
      <c r="B12" s="2" t="s">
        <v>57</v>
      </c>
      <c r="C12" s="2" t="s">
        <v>58</v>
      </c>
      <c r="D12" s="2" t="s">
        <v>59</v>
      </c>
      <c r="E12" s="2" t="s">
        <v>28</v>
      </c>
      <c r="F12" s="4">
        <f>375291056883</f>
        <v>375291056883</v>
      </c>
      <c r="G12" s="2" t="s">
        <v>15</v>
      </c>
      <c r="H12" s="2">
        <v>1</v>
      </c>
      <c r="I12" s="2">
        <v>1121</v>
      </c>
      <c r="J12" s="2" t="s">
        <v>52</v>
      </c>
    </row>
    <row r="13" spans="1:11" ht="12.75" x14ac:dyDescent="0.2">
      <c r="A13" s="3">
        <v>42840.687553310185</v>
      </c>
      <c r="B13" s="2" t="s">
        <v>64</v>
      </c>
      <c r="C13" s="2" t="s">
        <v>65</v>
      </c>
      <c r="D13" s="2" t="s">
        <v>66</v>
      </c>
      <c r="E13" s="2" t="s">
        <v>67</v>
      </c>
      <c r="F13" s="4">
        <f>375291027206</f>
        <v>375291027206</v>
      </c>
      <c r="G13" s="2" t="s">
        <v>15</v>
      </c>
      <c r="H13" s="2">
        <v>3</v>
      </c>
      <c r="I13" s="2">
        <v>1303</v>
      </c>
      <c r="J13" s="2" t="s">
        <v>52</v>
      </c>
    </row>
    <row r="14" spans="1:11" ht="12.75" x14ac:dyDescent="0.2">
      <c r="A14" s="3">
        <v>42838.339393206013</v>
      </c>
      <c r="B14" s="2" t="s">
        <v>47</v>
      </c>
      <c r="C14" s="2" t="s">
        <v>48</v>
      </c>
      <c r="D14" s="2" t="s">
        <v>49</v>
      </c>
      <c r="E14" s="2" t="s">
        <v>50</v>
      </c>
      <c r="F14" s="4"/>
      <c r="G14" s="2" t="s">
        <v>51</v>
      </c>
      <c r="H14" s="2">
        <v>6</v>
      </c>
      <c r="I14" s="2">
        <v>2631</v>
      </c>
      <c r="J14" s="2" t="s">
        <v>52</v>
      </c>
    </row>
    <row r="15" spans="1:11" ht="12.75" x14ac:dyDescent="0.2">
      <c r="A15" s="3">
        <v>42838.660035057866</v>
      </c>
      <c r="B15" s="2" t="s">
        <v>53</v>
      </c>
      <c r="C15" s="2" t="s">
        <v>54</v>
      </c>
      <c r="D15" s="2" t="s">
        <v>55</v>
      </c>
      <c r="E15" s="2" t="s">
        <v>56</v>
      </c>
      <c r="F15" s="4">
        <f>375293601171</f>
        <v>375293601171</v>
      </c>
      <c r="G15" s="2" t="s">
        <v>15</v>
      </c>
      <c r="H15" s="2">
        <v>4</v>
      </c>
      <c r="I15" s="2">
        <v>1430</v>
      </c>
      <c r="J15" s="2" t="s">
        <v>52</v>
      </c>
    </row>
    <row r="16" spans="1:11" ht="12.75" x14ac:dyDescent="0.2">
      <c r="A16" s="3">
        <v>42839.647486747686</v>
      </c>
      <c r="B16" s="2" t="s">
        <v>60</v>
      </c>
      <c r="C16" s="2" t="s">
        <v>61</v>
      </c>
      <c r="D16" s="2" t="s">
        <v>62</v>
      </c>
      <c r="E16" s="2" t="s">
        <v>63</v>
      </c>
      <c r="F16" s="4">
        <f>375291567850</f>
        <v>375291567850</v>
      </c>
      <c r="G16" s="2" t="s">
        <v>15</v>
      </c>
      <c r="H16" s="2">
        <v>6</v>
      </c>
      <c r="I16" s="2">
        <v>1627</v>
      </c>
      <c r="J16" s="2" t="s">
        <v>52</v>
      </c>
    </row>
    <row r="17" spans="1:10" ht="12.75" x14ac:dyDescent="0.2">
      <c r="A17" s="3">
        <v>42838.846231979165</v>
      </c>
      <c r="B17" s="2" t="s">
        <v>74</v>
      </c>
      <c r="C17" s="2" t="s">
        <v>75</v>
      </c>
      <c r="D17" s="2" t="s">
        <v>76</v>
      </c>
      <c r="E17" s="2" t="s">
        <v>77</v>
      </c>
      <c r="F17" s="4">
        <f>375297295060</f>
        <v>375297295060</v>
      </c>
      <c r="G17" s="2" t="s">
        <v>72</v>
      </c>
      <c r="H17" s="2">
        <v>1</v>
      </c>
      <c r="I17" s="2">
        <v>3105</v>
      </c>
      <c r="J17" s="2" t="s">
        <v>73</v>
      </c>
    </row>
    <row r="18" spans="1:10" ht="12.75" x14ac:dyDescent="0.2">
      <c r="A18" s="3">
        <v>42840.990733298611</v>
      </c>
      <c r="B18" s="2" t="s">
        <v>78</v>
      </c>
      <c r="C18" s="2" t="s">
        <v>79</v>
      </c>
      <c r="D18" s="2" t="s">
        <v>80</v>
      </c>
      <c r="E18" s="2" t="s">
        <v>81</v>
      </c>
      <c r="F18" s="4">
        <f>375291342296</f>
        <v>375291342296</v>
      </c>
      <c r="G18" s="2" t="s">
        <v>51</v>
      </c>
      <c r="H18" s="2">
        <v>5</v>
      </c>
      <c r="I18" s="2">
        <v>7</v>
      </c>
      <c r="J18" s="2" t="s">
        <v>73</v>
      </c>
    </row>
    <row r="19" spans="1:10" ht="12.75" x14ac:dyDescent="0.2">
      <c r="A19" s="3">
        <v>42838.479665590276</v>
      </c>
      <c r="B19" s="2" t="s">
        <v>68</v>
      </c>
      <c r="C19" s="2" t="s">
        <v>69</v>
      </c>
      <c r="D19" s="2" t="s">
        <v>70</v>
      </c>
      <c r="E19" s="2" t="s">
        <v>71</v>
      </c>
      <c r="F19" s="4">
        <f>375295553578</f>
        <v>375295553578</v>
      </c>
      <c r="G19" s="2" t="s">
        <v>72</v>
      </c>
      <c r="H19" s="2">
        <v>2</v>
      </c>
      <c r="I19" s="2">
        <v>3205</v>
      </c>
      <c r="J19" s="2" t="s">
        <v>73</v>
      </c>
    </row>
    <row r="20" spans="1:10" ht="12.75" x14ac:dyDescent="0.2">
      <c r="A20" s="3">
        <v>42838.791260358797</v>
      </c>
      <c r="B20" s="2" t="s">
        <v>126</v>
      </c>
      <c r="C20" s="2" t="s">
        <v>127</v>
      </c>
      <c r="D20" s="2" t="s">
        <v>128</v>
      </c>
      <c r="E20" s="2" t="s">
        <v>129</v>
      </c>
      <c r="F20" s="4">
        <f>375445693560</f>
        <v>375445693560</v>
      </c>
      <c r="G20" s="2" t="s">
        <v>15</v>
      </c>
      <c r="H20" s="2">
        <v>4</v>
      </c>
      <c r="I20" s="2">
        <v>1423</v>
      </c>
      <c r="J20" s="2" t="s">
        <v>86</v>
      </c>
    </row>
    <row r="21" spans="1:10" ht="12.75" x14ac:dyDescent="0.2">
      <c r="A21" s="3">
        <v>42839.448188206021</v>
      </c>
      <c r="B21" s="2" t="s">
        <v>148</v>
      </c>
      <c r="C21" s="2" t="s">
        <v>149</v>
      </c>
      <c r="D21" s="2" t="s">
        <v>132</v>
      </c>
      <c r="E21" s="2" t="s">
        <v>89</v>
      </c>
      <c r="F21" s="4">
        <v>80333143385</v>
      </c>
      <c r="G21" s="2" t="s">
        <v>15</v>
      </c>
      <c r="H21" s="2">
        <v>5</v>
      </c>
      <c r="I21" s="2">
        <v>1506</v>
      </c>
      <c r="J21" s="2" t="s">
        <v>86</v>
      </c>
    </row>
    <row r="22" spans="1:10" ht="12.75" x14ac:dyDescent="0.2">
      <c r="A22" s="3">
        <v>42839.597573530089</v>
      </c>
      <c r="B22" s="2" t="s">
        <v>150</v>
      </c>
      <c r="C22" s="2" t="s">
        <v>151</v>
      </c>
      <c r="D22" s="2" t="s">
        <v>35</v>
      </c>
      <c r="E22" s="2" t="s">
        <v>89</v>
      </c>
      <c r="F22" s="4">
        <f>375336017612</f>
        <v>375336017612</v>
      </c>
      <c r="G22" s="2" t="s">
        <v>15</v>
      </c>
      <c r="H22" s="2">
        <v>3</v>
      </c>
      <c r="I22" s="2">
        <v>1335</v>
      </c>
      <c r="J22" s="2" t="s">
        <v>86</v>
      </c>
    </row>
    <row r="23" spans="1:10" ht="12.75" x14ac:dyDescent="0.2">
      <c r="A23" s="3">
        <v>42838.04054008102</v>
      </c>
      <c r="B23" s="2" t="s">
        <v>82</v>
      </c>
      <c r="C23" s="2" t="s">
        <v>83</v>
      </c>
      <c r="D23" s="2" t="s">
        <v>84</v>
      </c>
      <c r="E23" s="2" t="s">
        <v>85</v>
      </c>
      <c r="F23" s="4">
        <f>375291147981</f>
        <v>375291147981</v>
      </c>
      <c r="G23" s="2" t="s">
        <v>15</v>
      </c>
      <c r="H23" s="2">
        <v>4</v>
      </c>
      <c r="I23" s="2">
        <v>1418</v>
      </c>
      <c r="J23" s="2" t="s">
        <v>86</v>
      </c>
    </row>
    <row r="24" spans="1:10" ht="12.75" x14ac:dyDescent="0.2">
      <c r="A24" s="3">
        <v>42838.953255034721</v>
      </c>
      <c r="B24" s="2" t="s">
        <v>136</v>
      </c>
      <c r="C24" s="2" t="s">
        <v>137</v>
      </c>
      <c r="D24" s="2" t="s">
        <v>35</v>
      </c>
      <c r="E24" s="2" t="s">
        <v>28</v>
      </c>
      <c r="F24" s="4">
        <f>375259430297</f>
        <v>375259430297</v>
      </c>
      <c r="G24" s="2" t="s">
        <v>51</v>
      </c>
      <c r="H24" s="2">
        <v>4</v>
      </c>
      <c r="I24" s="2">
        <v>2402</v>
      </c>
      <c r="J24" s="2" t="s">
        <v>86</v>
      </c>
    </row>
    <row r="25" spans="1:10" ht="12.75" x14ac:dyDescent="0.2">
      <c r="A25" s="3">
        <v>42838.764756006945</v>
      </c>
      <c r="B25" s="2" t="s">
        <v>122</v>
      </c>
      <c r="C25" s="2" t="s">
        <v>123</v>
      </c>
      <c r="D25" s="2" t="s">
        <v>124</v>
      </c>
      <c r="E25" s="2" t="s">
        <v>125</v>
      </c>
      <c r="F25" s="4">
        <v>80296268542</v>
      </c>
      <c r="G25" s="2" t="s">
        <v>15</v>
      </c>
      <c r="H25" s="2">
        <v>3</v>
      </c>
      <c r="I25" s="2">
        <v>1330</v>
      </c>
      <c r="J25" s="2" t="s">
        <v>86</v>
      </c>
    </row>
    <row r="26" spans="1:10" ht="12.75" x14ac:dyDescent="0.2">
      <c r="A26" s="3">
        <v>42838.329189780095</v>
      </c>
      <c r="B26" s="2" t="s">
        <v>90</v>
      </c>
      <c r="C26" s="2" t="s">
        <v>91</v>
      </c>
      <c r="D26" s="2" t="s">
        <v>42</v>
      </c>
      <c r="E26" s="2" t="s">
        <v>92</v>
      </c>
      <c r="F26" s="4">
        <v>80445378146</v>
      </c>
      <c r="G26" s="2" t="s">
        <v>15</v>
      </c>
      <c r="H26" s="2">
        <v>5</v>
      </c>
      <c r="I26" s="2">
        <v>1503</v>
      </c>
      <c r="J26" s="2" t="s">
        <v>86</v>
      </c>
    </row>
    <row r="27" spans="1:10" ht="12.75" x14ac:dyDescent="0.2">
      <c r="A27" s="3">
        <v>42838.83571324074</v>
      </c>
      <c r="B27" s="2" t="s">
        <v>130</v>
      </c>
      <c r="C27" s="2" t="s">
        <v>131</v>
      </c>
      <c r="D27" s="2" t="s">
        <v>132</v>
      </c>
      <c r="E27" s="2" t="s">
        <v>133</v>
      </c>
      <c r="F27" s="4">
        <f>375293847948</f>
        <v>375293847948</v>
      </c>
      <c r="G27" s="2" t="s">
        <v>15</v>
      </c>
      <c r="H27" s="2">
        <v>4</v>
      </c>
      <c r="I27" s="2">
        <v>1434</v>
      </c>
      <c r="J27" s="2" t="s">
        <v>86</v>
      </c>
    </row>
    <row r="28" spans="1:10" ht="12.75" x14ac:dyDescent="0.2">
      <c r="A28" s="3">
        <v>42839.380804340282</v>
      </c>
      <c r="B28" s="2" t="s">
        <v>140</v>
      </c>
      <c r="C28" s="2" t="s">
        <v>141</v>
      </c>
      <c r="D28" s="2" t="s">
        <v>42</v>
      </c>
      <c r="E28" s="2" t="s">
        <v>142</v>
      </c>
      <c r="F28" s="4">
        <f>375291746521</f>
        <v>375291746521</v>
      </c>
      <c r="G28" s="2" t="s">
        <v>15</v>
      </c>
      <c r="H28" s="2">
        <v>5</v>
      </c>
      <c r="I28" s="2">
        <v>1514</v>
      </c>
      <c r="J28" s="2" t="s">
        <v>86</v>
      </c>
    </row>
    <row r="29" spans="1:10" ht="12.75" x14ac:dyDescent="0.2">
      <c r="A29" s="3">
        <v>42840.510357453706</v>
      </c>
      <c r="B29" s="2" t="s">
        <v>152</v>
      </c>
      <c r="C29" s="2" t="s">
        <v>153</v>
      </c>
      <c r="D29" s="2" t="s">
        <v>154</v>
      </c>
      <c r="E29" s="2" t="s">
        <v>85</v>
      </c>
      <c r="F29" s="4">
        <f>375298297390</f>
        <v>375298297390</v>
      </c>
      <c r="G29" s="2" t="s">
        <v>51</v>
      </c>
      <c r="H29" s="2">
        <v>2</v>
      </c>
      <c r="I29" s="2">
        <v>2205</v>
      </c>
      <c r="J29" s="2" t="s">
        <v>86</v>
      </c>
    </row>
    <row r="30" spans="1:10" ht="12.75" x14ac:dyDescent="0.2">
      <c r="A30" s="3">
        <v>42838.169420914353</v>
      </c>
      <c r="B30" s="2" t="s">
        <v>87</v>
      </c>
      <c r="C30" s="2" t="s">
        <v>88</v>
      </c>
      <c r="D30" s="2" t="s">
        <v>42</v>
      </c>
      <c r="E30" s="2" t="s">
        <v>89</v>
      </c>
      <c r="F30" s="4">
        <f>375445797040</f>
        <v>375445797040</v>
      </c>
      <c r="G30" s="2" t="s">
        <v>15</v>
      </c>
      <c r="H30" s="2">
        <v>4</v>
      </c>
      <c r="I30" s="2">
        <v>1414</v>
      </c>
      <c r="J30" s="2" t="s">
        <v>86</v>
      </c>
    </row>
    <row r="31" spans="1:10" ht="12.75" x14ac:dyDescent="0.2">
      <c r="A31" s="3">
        <v>42838.973775578706</v>
      </c>
      <c r="B31" s="2" t="s">
        <v>138</v>
      </c>
      <c r="C31" s="2" t="s">
        <v>139</v>
      </c>
      <c r="D31" s="2" t="s">
        <v>35</v>
      </c>
      <c r="E31" s="2" t="s">
        <v>129</v>
      </c>
      <c r="F31" s="4">
        <f>375445713942</f>
        <v>375445713942</v>
      </c>
      <c r="G31" s="2" t="s">
        <v>15</v>
      </c>
      <c r="H31" s="2">
        <v>5</v>
      </c>
      <c r="I31" s="2">
        <v>514</v>
      </c>
      <c r="J31" s="2" t="s">
        <v>86</v>
      </c>
    </row>
    <row r="32" spans="1:10" ht="12.75" x14ac:dyDescent="0.2">
      <c r="A32" s="3">
        <v>42838.347829918981</v>
      </c>
      <c r="B32" s="2" t="s">
        <v>93</v>
      </c>
      <c r="C32" s="2" t="s">
        <v>94</v>
      </c>
      <c r="D32" s="2" t="s">
        <v>95</v>
      </c>
      <c r="E32" s="2" t="s">
        <v>96</v>
      </c>
      <c r="F32" s="4">
        <f>375297492356</f>
        <v>375297492356</v>
      </c>
      <c r="G32" s="2" t="s">
        <v>15</v>
      </c>
      <c r="H32" s="2">
        <v>5</v>
      </c>
      <c r="I32" s="2">
        <v>1507</v>
      </c>
      <c r="J32" s="2" t="s">
        <v>86</v>
      </c>
    </row>
    <row r="33" spans="1:10" ht="12.75" x14ac:dyDescent="0.2">
      <c r="A33" s="3">
        <v>42838.949580648143</v>
      </c>
      <c r="B33" s="2" t="s">
        <v>134</v>
      </c>
      <c r="C33" s="2" t="s">
        <v>135</v>
      </c>
      <c r="D33" s="2" t="s">
        <v>13</v>
      </c>
      <c r="E33" s="2" t="s">
        <v>28</v>
      </c>
      <c r="F33" s="4">
        <f>375336195625</f>
        <v>375336195625</v>
      </c>
      <c r="G33" s="2" t="s">
        <v>15</v>
      </c>
      <c r="H33" s="2">
        <v>4</v>
      </c>
      <c r="I33" s="2">
        <v>1405</v>
      </c>
      <c r="J33" s="2" t="s">
        <v>86</v>
      </c>
    </row>
    <row r="34" spans="1:10" ht="12.75" x14ac:dyDescent="0.2">
      <c r="A34" s="3">
        <v>42838.622955104162</v>
      </c>
      <c r="B34" s="2" t="s">
        <v>113</v>
      </c>
      <c r="C34" s="2" t="s">
        <v>114</v>
      </c>
      <c r="D34" s="2" t="s">
        <v>115</v>
      </c>
      <c r="E34" s="2" t="s">
        <v>116</v>
      </c>
      <c r="F34" s="4">
        <v>375296716046</v>
      </c>
      <c r="G34" s="2" t="s">
        <v>15</v>
      </c>
      <c r="H34" s="2">
        <v>4</v>
      </c>
      <c r="I34" s="2">
        <v>1406</v>
      </c>
      <c r="J34" s="2" t="s">
        <v>86</v>
      </c>
    </row>
    <row r="35" spans="1:10" ht="12.75" x14ac:dyDescent="0.2">
      <c r="A35" s="3">
        <v>42838.623485439814</v>
      </c>
      <c r="B35" s="2" t="s">
        <v>117</v>
      </c>
      <c r="C35" s="2" t="s">
        <v>118</v>
      </c>
      <c r="D35" s="2" t="s">
        <v>119</v>
      </c>
      <c r="E35" s="2" t="s">
        <v>28</v>
      </c>
      <c r="F35" s="4">
        <f>375447565515</f>
        <v>375447565515</v>
      </c>
      <c r="G35" s="2" t="s">
        <v>15</v>
      </c>
      <c r="H35" s="2">
        <v>4</v>
      </c>
      <c r="I35" s="2">
        <v>1406</v>
      </c>
      <c r="J35" s="2" t="s">
        <v>86</v>
      </c>
    </row>
    <row r="36" spans="1:10" ht="12.75" x14ac:dyDescent="0.2">
      <c r="A36" s="3">
        <v>42838.380175451384</v>
      </c>
      <c r="B36" s="2" t="s">
        <v>109</v>
      </c>
      <c r="C36" s="2" t="s">
        <v>110</v>
      </c>
      <c r="D36" s="2" t="s">
        <v>19</v>
      </c>
      <c r="E36" s="2" t="s">
        <v>39</v>
      </c>
      <c r="F36" s="4">
        <f>375291503335</f>
        <v>375291503335</v>
      </c>
      <c r="G36" s="2" t="s">
        <v>15</v>
      </c>
      <c r="H36" s="2">
        <v>6</v>
      </c>
      <c r="I36" s="2">
        <v>1613</v>
      </c>
      <c r="J36" s="2" t="s">
        <v>86</v>
      </c>
    </row>
    <row r="37" spans="1:10" ht="12.75" x14ac:dyDescent="0.2">
      <c r="A37" s="3">
        <v>42840.523581041663</v>
      </c>
      <c r="B37" s="2" t="s">
        <v>155</v>
      </c>
      <c r="C37" s="2" t="s">
        <v>156</v>
      </c>
      <c r="D37" s="2" t="s">
        <v>157</v>
      </c>
      <c r="E37" s="2" t="s">
        <v>71</v>
      </c>
      <c r="F37" s="4">
        <f>375293338819</f>
        <v>375293338819</v>
      </c>
      <c r="G37" s="2" t="s">
        <v>51</v>
      </c>
      <c r="H37" s="2">
        <v>2</v>
      </c>
      <c r="I37" s="2">
        <v>2205</v>
      </c>
      <c r="J37" s="2" t="s">
        <v>86</v>
      </c>
    </row>
    <row r="38" spans="1:10" ht="12.75" x14ac:dyDescent="0.2">
      <c r="A38" s="3">
        <v>42838.364344155096</v>
      </c>
      <c r="B38" s="2" t="s">
        <v>97</v>
      </c>
      <c r="C38" s="2" t="s">
        <v>98</v>
      </c>
      <c r="D38" s="2" t="s">
        <v>99</v>
      </c>
      <c r="E38" s="2" t="s">
        <v>36</v>
      </c>
      <c r="F38" s="4">
        <f>375291395088</f>
        <v>375291395088</v>
      </c>
      <c r="G38" s="2" t="s">
        <v>15</v>
      </c>
      <c r="H38" s="2">
        <v>5</v>
      </c>
      <c r="I38" s="2">
        <v>1503</v>
      </c>
      <c r="J38" s="2" t="s">
        <v>86</v>
      </c>
    </row>
    <row r="39" spans="1:10" ht="12.75" x14ac:dyDescent="0.2">
      <c r="A39" s="3">
        <v>42840.947031539356</v>
      </c>
      <c r="B39" s="2" t="s">
        <v>162</v>
      </c>
      <c r="C39" s="2" t="s">
        <v>163</v>
      </c>
      <c r="D39" s="2" t="s">
        <v>99</v>
      </c>
      <c r="E39" s="2" t="s">
        <v>164</v>
      </c>
      <c r="F39" s="4">
        <f>375447687503</f>
        <v>375447687503</v>
      </c>
      <c r="G39" s="2" t="s">
        <v>15</v>
      </c>
      <c r="H39" s="2">
        <v>3</v>
      </c>
      <c r="I39" s="2">
        <v>1318</v>
      </c>
      <c r="J39" s="2" t="s">
        <v>86</v>
      </c>
    </row>
    <row r="40" spans="1:10" ht="12.75" x14ac:dyDescent="0.2">
      <c r="A40" s="3">
        <v>42838.379843229166</v>
      </c>
      <c r="B40" s="2" t="s">
        <v>105</v>
      </c>
      <c r="C40" s="2" t="s">
        <v>106</v>
      </c>
      <c r="D40" s="2" t="s">
        <v>107</v>
      </c>
      <c r="E40" s="2" t="s">
        <v>108</v>
      </c>
      <c r="F40" s="4">
        <f>375257928608</f>
        <v>375257928608</v>
      </c>
      <c r="G40" s="2" t="s">
        <v>15</v>
      </c>
      <c r="H40" s="2">
        <v>6</v>
      </c>
      <c r="I40" s="2">
        <v>1626</v>
      </c>
      <c r="J40" s="2" t="s">
        <v>86</v>
      </c>
    </row>
    <row r="41" spans="1:10" ht="12.75" x14ac:dyDescent="0.2">
      <c r="A41" s="3">
        <v>42840.819281608798</v>
      </c>
      <c r="B41" s="2" t="s">
        <v>158</v>
      </c>
      <c r="C41" s="2" t="s">
        <v>159</v>
      </c>
      <c r="D41" s="2" t="s">
        <v>160</v>
      </c>
      <c r="E41" s="2" t="s">
        <v>161</v>
      </c>
      <c r="F41" s="4">
        <f>375291477825</f>
        <v>375291477825</v>
      </c>
      <c r="G41" s="2" t="s">
        <v>51</v>
      </c>
      <c r="H41" s="2">
        <v>2</v>
      </c>
      <c r="I41" s="2">
        <v>2205</v>
      </c>
      <c r="J41" s="2" t="s">
        <v>86</v>
      </c>
    </row>
    <row r="42" spans="1:10" ht="12.75" x14ac:dyDescent="0.2">
      <c r="A42" s="3">
        <v>42839.40746962963</v>
      </c>
      <c r="B42" s="2" t="s">
        <v>143</v>
      </c>
      <c r="C42" s="2" t="s">
        <v>144</v>
      </c>
      <c r="D42" s="2" t="s">
        <v>145</v>
      </c>
      <c r="E42" s="2" t="s">
        <v>146</v>
      </c>
      <c r="F42" s="4" t="s">
        <v>147</v>
      </c>
      <c r="G42" s="2" t="s">
        <v>15</v>
      </c>
      <c r="H42" s="2">
        <v>5</v>
      </c>
      <c r="I42" s="2">
        <v>1517</v>
      </c>
      <c r="J42" s="2" t="s">
        <v>86</v>
      </c>
    </row>
    <row r="43" spans="1:10" ht="12.75" x14ac:dyDescent="0.2">
      <c r="A43" s="3">
        <v>42838.37715763889</v>
      </c>
      <c r="B43" s="2" t="s">
        <v>100</v>
      </c>
      <c r="C43" s="2" t="s">
        <v>101</v>
      </c>
      <c r="D43" s="2" t="s">
        <v>102</v>
      </c>
      <c r="E43" s="2" t="s">
        <v>85</v>
      </c>
      <c r="F43" s="4">
        <f>375293606268</f>
        <v>375293606268</v>
      </c>
      <c r="G43" s="2" t="s">
        <v>15</v>
      </c>
      <c r="H43" s="2">
        <v>6</v>
      </c>
      <c r="I43" s="2">
        <v>1613</v>
      </c>
      <c r="J43" s="2" t="s">
        <v>86</v>
      </c>
    </row>
    <row r="44" spans="1:10" ht="12.75" x14ac:dyDescent="0.2">
      <c r="A44" s="3">
        <v>42838.434261192131</v>
      </c>
      <c r="B44" s="2" t="s">
        <v>111</v>
      </c>
      <c r="C44" s="2" t="s">
        <v>112</v>
      </c>
      <c r="D44" s="2" t="s">
        <v>99</v>
      </c>
      <c r="E44" s="2" t="s">
        <v>85</v>
      </c>
      <c r="F44" s="4">
        <f>375293597724</f>
        <v>375293597724</v>
      </c>
      <c r="G44" s="2" t="s">
        <v>15</v>
      </c>
      <c r="H44" s="2">
        <v>4</v>
      </c>
      <c r="I44" s="2">
        <v>1417</v>
      </c>
      <c r="J44" s="2" t="s">
        <v>86</v>
      </c>
    </row>
    <row r="45" spans="1:10" ht="12.75" x14ac:dyDescent="0.2">
      <c r="A45" s="3">
        <v>42840.638510347228</v>
      </c>
      <c r="B45" s="2" t="s">
        <v>111</v>
      </c>
      <c r="C45" s="2" t="s">
        <v>112</v>
      </c>
      <c r="D45" s="2" t="s">
        <v>99</v>
      </c>
      <c r="E45" s="2" t="s">
        <v>85</v>
      </c>
      <c r="F45" s="4">
        <f>375293597724</f>
        <v>375293597724</v>
      </c>
      <c r="G45" s="2" t="s">
        <v>15</v>
      </c>
      <c r="H45" s="2">
        <v>4</v>
      </c>
      <c r="I45" s="2">
        <v>1417</v>
      </c>
      <c r="J45" s="2" t="s">
        <v>86</v>
      </c>
    </row>
    <row r="46" spans="1:10" ht="12.75" x14ac:dyDescent="0.2">
      <c r="A46" s="3">
        <v>42838.377267465279</v>
      </c>
      <c r="B46" s="2" t="s">
        <v>103</v>
      </c>
      <c r="C46" s="2" t="s">
        <v>104</v>
      </c>
      <c r="D46" s="2" t="s">
        <v>27</v>
      </c>
      <c r="E46" s="2" t="s">
        <v>28</v>
      </c>
      <c r="F46" s="4">
        <f>375296930533</f>
        <v>375296930533</v>
      </c>
      <c r="G46" s="2" t="s">
        <v>15</v>
      </c>
      <c r="H46" s="2">
        <v>6</v>
      </c>
      <c r="I46" s="2">
        <v>1613</v>
      </c>
      <c r="J46" s="2" t="s">
        <v>86</v>
      </c>
    </row>
    <row r="47" spans="1:10" ht="12.75" x14ac:dyDescent="0.2">
      <c r="A47" s="3">
        <v>42838.639431423609</v>
      </c>
      <c r="B47" s="2" t="s">
        <v>120</v>
      </c>
      <c r="C47" s="2" t="s">
        <v>121</v>
      </c>
      <c r="D47" s="2" t="s">
        <v>13</v>
      </c>
      <c r="E47" s="2" t="s">
        <v>46</v>
      </c>
      <c r="F47" s="4">
        <f>375298876448</f>
        <v>375298876448</v>
      </c>
      <c r="G47" s="2" t="s">
        <v>15</v>
      </c>
      <c r="H47" s="2">
        <v>5</v>
      </c>
      <c r="I47" s="2">
        <v>1534</v>
      </c>
      <c r="J47" s="2" t="s">
        <v>86</v>
      </c>
    </row>
    <row r="48" spans="1:10" ht="12.75" x14ac:dyDescent="0.2">
      <c r="A48" s="3">
        <v>42838.465651307866</v>
      </c>
      <c r="B48" s="2" t="s">
        <v>177</v>
      </c>
      <c r="C48" s="2" t="s">
        <v>178</v>
      </c>
      <c r="D48" s="2" t="s">
        <v>70</v>
      </c>
      <c r="E48" s="2" t="s">
        <v>179</v>
      </c>
      <c r="F48" s="4">
        <f>79172252255</f>
        <v>79172252255</v>
      </c>
      <c r="G48" s="2" t="s">
        <v>51</v>
      </c>
      <c r="H48" s="2">
        <v>5</v>
      </c>
      <c r="I48" s="2">
        <v>2503</v>
      </c>
      <c r="J48" s="2" t="s">
        <v>167</v>
      </c>
    </row>
    <row r="49" spans="1:10" ht="12.75" x14ac:dyDescent="0.2">
      <c r="A49" s="3">
        <v>42838.38875697917</v>
      </c>
      <c r="B49" s="2" t="s">
        <v>171</v>
      </c>
      <c r="C49" s="2" t="s">
        <v>172</v>
      </c>
      <c r="D49" s="2" t="s">
        <v>173</v>
      </c>
      <c r="E49" s="2" t="s">
        <v>28</v>
      </c>
      <c r="F49" s="4">
        <f>375259221932</f>
        <v>375259221932</v>
      </c>
      <c r="G49" s="2" t="s">
        <v>51</v>
      </c>
      <c r="H49" s="2">
        <v>4</v>
      </c>
      <c r="I49" s="2">
        <v>2411</v>
      </c>
      <c r="J49" s="2" t="s">
        <v>167</v>
      </c>
    </row>
    <row r="50" spans="1:10" ht="12.75" x14ac:dyDescent="0.2">
      <c r="A50" s="3">
        <v>42838.558791423609</v>
      </c>
      <c r="B50" s="2" t="s">
        <v>180</v>
      </c>
      <c r="C50" s="2" t="s">
        <v>181</v>
      </c>
      <c r="D50" s="2" t="s">
        <v>99</v>
      </c>
      <c r="E50" s="2" t="s">
        <v>28</v>
      </c>
      <c r="F50" s="4">
        <f>375445922532</f>
        <v>375445922532</v>
      </c>
      <c r="G50" s="2" t="s">
        <v>15</v>
      </c>
      <c r="H50" s="2">
        <v>5</v>
      </c>
      <c r="I50" s="2">
        <v>1535</v>
      </c>
      <c r="J50" s="2" t="s">
        <v>167</v>
      </c>
    </row>
    <row r="51" spans="1:10" ht="12.75" x14ac:dyDescent="0.2">
      <c r="A51" s="3">
        <v>42837.956859594909</v>
      </c>
      <c r="B51" s="2" t="s">
        <v>190</v>
      </c>
      <c r="C51" s="2" t="s">
        <v>191</v>
      </c>
      <c r="D51" s="2" t="s">
        <v>31</v>
      </c>
      <c r="E51" s="2" t="s">
        <v>192</v>
      </c>
      <c r="F51" s="4">
        <f>375291393326</f>
        <v>375291393326</v>
      </c>
      <c r="G51" s="2" t="s">
        <v>15</v>
      </c>
      <c r="H51" s="2">
        <v>3</v>
      </c>
      <c r="I51" s="2">
        <v>1336</v>
      </c>
      <c r="J51" s="2" t="s">
        <v>167</v>
      </c>
    </row>
    <row r="52" spans="1:10" ht="12.75" x14ac:dyDescent="0.2">
      <c r="A52" s="3">
        <v>42838.397568553242</v>
      </c>
      <c r="B52" s="2" t="s">
        <v>174</v>
      </c>
      <c r="C52" s="2" t="s">
        <v>175</v>
      </c>
      <c r="D52" s="2" t="s">
        <v>176</v>
      </c>
      <c r="E52" s="2" t="s">
        <v>28</v>
      </c>
      <c r="F52" s="4">
        <f>375293645681</f>
        <v>375293645681</v>
      </c>
      <c r="G52" s="2" t="s">
        <v>51</v>
      </c>
      <c r="H52" s="2">
        <v>4</v>
      </c>
      <c r="I52" s="2">
        <v>2411</v>
      </c>
      <c r="J52" s="2" t="s">
        <v>167</v>
      </c>
    </row>
    <row r="53" spans="1:10" ht="12.75" x14ac:dyDescent="0.2">
      <c r="A53" s="3">
        <v>42838.559821354167</v>
      </c>
      <c r="B53" s="2" t="s">
        <v>182</v>
      </c>
      <c r="C53" s="2" t="s">
        <v>183</v>
      </c>
      <c r="D53" s="2" t="s">
        <v>154</v>
      </c>
      <c r="E53" s="2" t="s">
        <v>184</v>
      </c>
      <c r="F53" s="4">
        <v>375336004993</v>
      </c>
      <c r="G53" s="2" t="s">
        <v>15</v>
      </c>
      <c r="H53" s="2">
        <v>5</v>
      </c>
      <c r="I53" s="2">
        <v>1535</v>
      </c>
      <c r="J53" s="2" t="s">
        <v>167</v>
      </c>
    </row>
    <row r="54" spans="1:10" ht="12.75" x14ac:dyDescent="0.2">
      <c r="A54" s="3">
        <v>42838.60305424768</v>
      </c>
      <c r="B54" s="2" t="s">
        <v>185</v>
      </c>
      <c r="C54" s="2" t="s">
        <v>188</v>
      </c>
      <c r="D54" s="2" t="s">
        <v>189</v>
      </c>
      <c r="E54" s="2" t="s">
        <v>89</v>
      </c>
      <c r="F54" s="4">
        <f>375293452631</f>
        <v>375293452631</v>
      </c>
      <c r="G54" s="2" t="s">
        <v>15</v>
      </c>
      <c r="H54" s="2">
        <v>3</v>
      </c>
      <c r="I54" s="2">
        <v>1336</v>
      </c>
      <c r="J54" s="2" t="s">
        <v>167</v>
      </c>
    </row>
    <row r="55" spans="1:10" ht="12.75" x14ac:dyDescent="0.2">
      <c r="A55" s="3">
        <v>42838.363958298607</v>
      </c>
      <c r="B55" s="2" t="s">
        <v>168</v>
      </c>
      <c r="C55" s="2" t="s">
        <v>169</v>
      </c>
      <c r="D55" s="2" t="s">
        <v>170</v>
      </c>
      <c r="E55" s="2" t="s">
        <v>39</v>
      </c>
      <c r="F55" s="4">
        <v>80293074559</v>
      </c>
      <c r="G55" s="2" t="s">
        <v>51</v>
      </c>
      <c r="H55" s="2">
        <v>6</v>
      </c>
      <c r="I55" s="2">
        <v>2631</v>
      </c>
      <c r="J55" s="2" t="s">
        <v>167</v>
      </c>
    </row>
    <row r="56" spans="1:10" ht="12.75" x14ac:dyDescent="0.2">
      <c r="A56" s="3">
        <v>42838.601194699077</v>
      </c>
      <c r="B56" s="2" t="s">
        <v>185</v>
      </c>
      <c r="C56" s="2" t="s">
        <v>186</v>
      </c>
      <c r="D56" s="2" t="s">
        <v>187</v>
      </c>
      <c r="E56" s="2" t="s">
        <v>89</v>
      </c>
      <c r="F56" s="4">
        <f>375259267234</f>
        <v>375259267234</v>
      </c>
      <c r="G56" s="2" t="s">
        <v>15</v>
      </c>
      <c r="H56" s="2">
        <v>3</v>
      </c>
      <c r="I56" s="2">
        <v>1336</v>
      </c>
      <c r="J56" s="2" t="s">
        <v>167</v>
      </c>
    </row>
    <row r="57" spans="1:10" ht="12.75" x14ac:dyDescent="0.2">
      <c r="A57" s="3">
        <v>42837.990094189816</v>
      </c>
      <c r="B57" s="2" t="s">
        <v>165</v>
      </c>
      <c r="C57" s="2" t="s">
        <v>166</v>
      </c>
      <c r="D57" s="2" t="s">
        <v>70</v>
      </c>
      <c r="E57" s="2" t="s">
        <v>67</v>
      </c>
      <c r="F57" s="4">
        <v>80336666659</v>
      </c>
      <c r="G57" s="2" t="s">
        <v>51</v>
      </c>
      <c r="H57" s="2">
        <v>6</v>
      </c>
      <c r="I57" s="2">
        <v>2631</v>
      </c>
      <c r="J57" s="2" t="s">
        <v>167</v>
      </c>
    </row>
    <row r="58" spans="1:10" ht="12.75" x14ac:dyDescent="0.2">
      <c r="A58" s="3">
        <v>42839.445029490744</v>
      </c>
      <c r="B58" s="2" t="s">
        <v>148</v>
      </c>
      <c r="C58" s="2" t="s">
        <v>149</v>
      </c>
      <c r="D58" s="2" t="s">
        <v>132</v>
      </c>
      <c r="E58" s="2" t="s">
        <v>89</v>
      </c>
      <c r="F58" s="4">
        <v>80333143385</v>
      </c>
      <c r="G58" s="2" t="s">
        <v>15</v>
      </c>
      <c r="H58" s="2">
        <v>5</v>
      </c>
      <c r="I58" s="2">
        <v>1506</v>
      </c>
      <c r="J58" s="2" t="s">
        <v>197</v>
      </c>
    </row>
    <row r="59" spans="1:10" ht="12.75" x14ac:dyDescent="0.2">
      <c r="A59" s="3">
        <v>42838.359251168979</v>
      </c>
      <c r="B59" s="2" t="s">
        <v>198</v>
      </c>
      <c r="C59" s="2" t="s">
        <v>199</v>
      </c>
      <c r="D59" s="2" t="s">
        <v>99</v>
      </c>
      <c r="E59" s="2" t="s">
        <v>28</v>
      </c>
      <c r="F59" s="4">
        <f>375293816865</f>
        <v>375293816865</v>
      </c>
      <c r="G59" s="2" t="s">
        <v>51</v>
      </c>
      <c r="H59" s="2">
        <v>6</v>
      </c>
      <c r="I59" s="2">
        <v>2603</v>
      </c>
      <c r="J59" s="2" t="s">
        <v>197</v>
      </c>
    </row>
    <row r="60" spans="1:10" ht="12.75" x14ac:dyDescent="0.2">
      <c r="A60" s="3">
        <v>42838.35900384259</v>
      </c>
      <c r="B60" s="2" t="s">
        <v>193</v>
      </c>
      <c r="C60" s="2" t="s">
        <v>194</v>
      </c>
      <c r="D60" s="2" t="s">
        <v>195</v>
      </c>
      <c r="E60" s="2" t="s">
        <v>196</v>
      </c>
      <c r="F60" s="4">
        <f>375296903428</f>
        <v>375296903428</v>
      </c>
      <c r="G60" s="2" t="s">
        <v>51</v>
      </c>
      <c r="H60" s="2">
        <v>6</v>
      </c>
      <c r="I60" s="2">
        <v>2603</v>
      </c>
      <c r="J60" s="2" t="s">
        <v>197</v>
      </c>
    </row>
    <row r="61" spans="1:10" ht="12.75" x14ac:dyDescent="0.2">
      <c r="A61" s="3">
        <v>42840.515393055553</v>
      </c>
      <c r="B61" s="2" t="s">
        <v>152</v>
      </c>
      <c r="C61" s="2" t="s">
        <v>153</v>
      </c>
      <c r="D61" s="2" t="s">
        <v>154</v>
      </c>
      <c r="E61" s="2" t="s">
        <v>85</v>
      </c>
      <c r="F61" s="4">
        <f>375298297390</f>
        <v>375298297390</v>
      </c>
      <c r="G61" s="2" t="s">
        <v>51</v>
      </c>
      <c r="H61" s="2">
        <v>2</v>
      </c>
      <c r="I61" s="2">
        <v>2205</v>
      </c>
      <c r="J61" s="2" t="s">
        <v>197</v>
      </c>
    </row>
    <row r="62" spans="1:10" ht="12.75" x14ac:dyDescent="0.2">
      <c r="A62" s="3">
        <v>42838.731707719911</v>
      </c>
      <c r="B62" s="2" t="s">
        <v>200</v>
      </c>
      <c r="C62" s="2" t="s">
        <v>201</v>
      </c>
      <c r="D62" s="2" t="s">
        <v>132</v>
      </c>
      <c r="E62" s="2" t="s">
        <v>89</v>
      </c>
      <c r="F62" s="4">
        <f>375336048546</f>
        <v>375336048546</v>
      </c>
      <c r="G62" s="2" t="s">
        <v>15</v>
      </c>
      <c r="H62" s="2">
        <v>5</v>
      </c>
      <c r="I62" s="2">
        <v>1514</v>
      </c>
      <c r="J62" s="2" t="s">
        <v>197</v>
      </c>
    </row>
    <row r="63" spans="1:10" ht="12.75" x14ac:dyDescent="0.2">
      <c r="A63" s="3">
        <v>42840.524271030095</v>
      </c>
      <c r="B63" s="2" t="s">
        <v>155</v>
      </c>
      <c r="C63" s="2" t="s">
        <v>156</v>
      </c>
      <c r="D63" s="2" t="s">
        <v>157</v>
      </c>
      <c r="E63" s="2" t="s">
        <v>71</v>
      </c>
      <c r="F63" s="4">
        <f>375293338819</f>
        <v>375293338819</v>
      </c>
      <c r="G63" s="2" t="s">
        <v>51</v>
      </c>
      <c r="H63" s="2">
        <v>2</v>
      </c>
      <c r="I63" s="2">
        <v>2205</v>
      </c>
      <c r="J63" s="2" t="s">
        <v>197</v>
      </c>
    </row>
    <row r="64" spans="1:10" ht="12.75" x14ac:dyDescent="0.2">
      <c r="A64" s="3">
        <v>42840.991308182871</v>
      </c>
      <c r="B64" s="2" t="s">
        <v>78</v>
      </c>
      <c r="C64" s="2" t="s">
        <v>79</v>
      </c>
      <c r="D64" s="2" t="s">
        <v>80</v>
      </c>
      <c r="E64" s="2" t="s">
        <v>81</v>
      </c>
      <c r="F64" s="4">
        <f>375291342296</f>
        <v>375291342296</v>
      </c>
      <c r="G64" s="2" t="s">
        <v>51</v>
      </c>
      <c r="H64" s="2">
        <v>5</v>
      </c>
      <c r="I64" s="2">
        <v>7</v>
      </c>
      <c r="J64" s="2" t="s">
        <v>197</v>
      </c>
    </row>
    <row r="65" spans="1:10" ht="12.75" x14ac:dyDescent="0.2">
      <c r="A65" s="3">
        <v>42839.70236815972</v>
      </c>
      <c r="B65" s="2" t="s">
        <v>205</v>
      </c>
      <c r="C65" s="2" t="s">
        <v>206</v>
      </c>
      <c r="D65" s="2" t="s">
        <v>207</v>
      </c>
      <c r="E65" s="2" t="s">
        <v>208</v>
      </c>
      <c r="F65" s="4">
        <f>375293814243</f>
        <v>375293814243</v>
      </c>
      <c r="G65" s="2" t="s">
        <v>51</v>
      </c>
      <c r="H65" s="2">
        <v>3</v>
      </c>
      <c r="I65" s="2">
        <v>2308</v>
      </c>
      <c r="J65" s="2" t="s">
        <v>197</v>
      </c>
    </row>
    <row r="66" spans="1:10" ht="12.75" x14ac:dyDescent="0.2">
      <c r="A66" s="3">
        <v>42840.830908171294</v>
      </c>
      <c r="B66" s="2" t="s">
        <v>158</v>
      </c>
      <c r="C66" s="2" t="s">
        <v>159</v>
      </c>
      <c r="D66" s="2" t="s">
        <v>160</v>
      </c>
      <c r="E66" s="2" t="s">
        <v>161</v>
      </c>
      <c r="F66" s="4">
        <f>375291477825</f>
        <v>375291477825</v>
      </c>
      <c r="G66" s="2" t="s">
        <v>51</v>
      </c>
      <c r="H66" s="2">
        <v>2</v>
      </c>
      <c r="I66" s="2">
        <v>2205</v>
      </c>
      <c r="J66" s="2" t="s">
        <v>197</v>
      </c>
    </row>
    <row r="67" spans="1:10" ht="12.75" x14ac:dyDescent="0.2">
      <c r="A67" s="3">
        <v>42839.449729479165</v>
      </c>
      <c r="B67" s="2" t="s">
        <v>148</v>
      </c>
      <c r="C67" s="2" t="s">
        <v>202</v>
      </c>
      <c r="D67" s="2" t="s">
        <v>203</v>
      </c>
      <c r="E67" s="2" t="s">
        <v>204</v>
      </c>
      <c r="F67" s="4">
        <v>80336737932</v>
      </c>
      <c r="G67" s="2" t="s">
        <v>51</v>
      </c>
      <c r="H67" s="2">
        <v>5</v>
      </c>
      <c r="I67" s="2">
        <v>2505</v>
      </c>
      <c r="J67" s="2" t="s">
        <v>197</v>
      </c>
    </row>
    <row r="68" spans="1:10" ht="12.75" x14ac:dyDescent="0.2">
      <c r="A68" s="3">
        <v>42838.709210069443</v>
      </c>
      <c r="B68" s="2" t="s">
        <v>209</v>
      </c>
      <c r="C68" s="2" t="s">
        <v>210</v>
      </c>
      <c r="D68" s="2" t="s">
        <v>211</v>
      </c>
      <c r="E68" s="2" t="s">
        <v>28</v>
      </c>
      <c r="F68" s="4">
        <v>375292174135</v>
      </c>
      <c r="G68" s="2" t="s">
        <v>15</v>
      </c>
      <c r="H68" s="2">
        <v>5</v>
      </c>
      <c r="I68" s="2">
        <v>1543</v>
      </c>
      <c r="J68" s="2" t="s">
        <v>212</v>
      </c>
    </row>
    <row r="69" spans="1:10" ht="12.75" x14ac:dyDescent="0.2">
      <c r="A69" s="3">
        <v>42838.729970868051</v>
      </c>
      <c r="B69" s="2" t="s">
        <v>200</v>
      </c>
      <c r="C69" s="2" t="s">
        <v>201</v>
      </c>
      <c r="D69" s="2" t="s">
        <v>132</v>
      </c>
      <c r="E69" s="2" t="s">
        <v>89</v>
      </c>
      <c r="F69" s="4">
        <f>375336048546</f>
        <v>375336048546</v>
      </c>
      <c r="G69" s="2" t="s">
        <v>15</v>
      </c>
      <c r="H69" s="2">
        <v>5</v>
      </c>
      <c r="I69" s="2">
        <v>1514</v>
      </c>
      <c r="J69" s="2" t="s">
        <v>212</v>
      </c>
    </row>
    <row r="70" spans="1:10" ht="12.75" x14ac:dyDescent="0.2">
      <c r="A70" s="3">
        <v>42838.624973576385</v>
      </c>
      <c r="B70" s="2" t="s">
        <v>217</v>
      </c>
      <c r="C70" s="2" t="s">
        <v>218</v>
      </c>
      <c r="D70" s="2" t="s">
        <v>99</v>
      </c>
      <c r="E70" s="2" t="s">
        <v>85</v>
      </c>
      <c r="F70" s="4">
        <f>375291788622</f>
        <v>375291788622</v>
      </c>
      <c r="G70" s="2" t="s">
        <v>215</v>
      </c>
      <c r="H70" s="2">
        <v>4</v>
      </c>
      <c r="I70" s="2">
        <v>7414</v>
      </c>
      <c r="J70" s="2" t="s">
        <v>216</v>
      </c>
    </row>
    <row r="71" spans="1:10" ht="12.75" x14ac:dyDescent="0.2">
      <c r="A71" s="3">
        <v>42839.611680949078</v>
      </c>
      <c r="B71" s="2" t="s">
        <v>221</v>
      </c>
      <c r="C71" s="2" t="s">
        <v>222</v>
      </c>
      <c r="D71" s="2" t="s">
        <v>119</v>
      </c>
      <c r="E71" s="2" t="s">
        <v>164</v>
      </c>
      <c r="F71" s="4">
        <f>375447751914</f>
        <v>375447751914</v>
      </c>
      <c r="G71" s="2" t="s">
        <v>215</v>
      </c>
      <c r="H71" s="2">
        <v>4</v>
      </c>
      <c r="I71" s="2">
        <v>7409</v>
      </c>
      <c r="J71" s="2" t="s">
        <v>216</v>
      </c>
    </row>
    <row r="72" spans="1:10" ht="12.75" x14ac:dyDescent="0.2">
      <c r="A72" s="3">
        <v>42838.624165208334</v>
      </c>
      <c r="B72" s="2" t="s">
        <v>213</v>
      </c>
      <c r="C72" s="2" t="s">
        <v>214</v>
      </c>
      <c r="D72" s="2" t="s">
        <v>27</v>
      </c>
      <c r="E72" s="2" t="s">
        <v>89</v>
      </c>
      <c r="F72" s="4">
        <f>375296403177</f>
        <v>375296403177</v>
      </c>
      <c r="G72" s="2" t="s">
        <v>215</v>
      </c>
      <c r="H72" s="2">
        <v>4</v>
      </c>
      <c r="I72" s="2">
        <v>7414</v>
      </c>
      <c r="J72" s="2" t="s">
        <v>216</v>
      </c>
    </row>
    <row r="73" spans="1:10" ht="12.75" x14ac:dyDescent="0.2">
      <c r="A73" s="3">
        <v>42839.609888391205</v>
      </c>
      <c r="B73" s="2" t="s">
        <v>219</v>
      </c>
      <c r="C73" s="2" t="s">
        <v>220</v>
      </c>
      <c r="D73" s="2" t="s">
        <v>31</v>
      </c>
      <c r="E73" s="2" t="s">
        <v>50</v>
      </c>
      <c r="F73" s="4">
        <f>375291412771</f>
        <v>375291412771</v>
      </c>
      <c r="G73" s="2" t="s">
        <v>215</v>
      </c>
      <c r="H73" s="2">
        <v>4</v>
      </c>
      <c r="I73" s="2">
        <v>7409</v>
      </c>
      <c r="J73" s="2" t="s">
        <v>216</v>
      </c>
    </row>
    <row r="74" spans="1:10" ht="12.75" x14ac:dyDescent="0.2">
      <c r="A74" s="3">
        <v>42838.366765775463</v>
      </c>
      <c r="B74" s="2" t="s">
        <v>229</v>
      </c>
      <c r="C74" s="2" t="s">
        <v>230</v>
      </c>
      <c r="D74" s="2" t="s">
        <v>231</v>
      </c>
      <c r="E74" s="2" t="s">
        <v>142</v>
      </c>
      <c r="F74" s="4">
        <v>80298164785</v>
      </c>
      <c r="G74" s="2" t="s">
        <v>15</v>
      </c>
      <c r="H74" s="2">
        <v>5</v>
      </c>
      <c r="I74" s="2">
        <v>1503</v>
      </c>
      <c r="J74" s="2" t="s">
        <v>226</v>
      </c>
    </row>
    <row r="75" spans="1:10" ht="12.75" x14ac:dyDescent="0.2">
      <c r="A75" s="3">
        <v>42838.368420648148</v>
      </c>
      <c r="B75" s="2" t="s">
        <v>232</v>
      </c>
      <c r="C75" s="2" t="s">
        <v>233</v>
      </c>
      <c r="D75" s="2" t="s">
        <v>173</v>
      </c>
      <c r="E75" s="2" t="s">
        <v>89</v>
      </c>
      <c r="F75" s="4">
        <v>80297495351</v>
      </c>
      <c r="G75" s="2" t="s">
        <v>15</v>
      </c>
      <c r="H75" s="2">
        <v>5</v>
      </c>
      <c r="I75" s="2">
        <v>1503</v>
      </c>
      <c r="J75" s="2" t="s">
        <v>226</v>
      </c>
    </row>
    <row r="76" spans="1:10" ht="12.75" x14ac:dyDescent="0.2">
      <c r="A76" s="3">
        <v>42840.472133217598</v>
      </c>
      <c r="B76" s="2" t="s">
        <v>263</v>
      </c>
      <c r="C76" s="2" t="s">
        <v>264</v>
      </c>
      <c r="D76" s="2" t="s">
        <v>195</v>
      </c>
      <c r="E76" s="2" t="s">
        <v>184</v>
      </c>
      <c r="F76" s="4">
        <f>375298515671</f>
        <v>375298515671</v>
      </c>
      <c r="G76" s="2" t="s">
        <v>51</v>
      </c>
      <c r="H76" s="2">
        <v>2</v>
      </c>
      <c r="I76" s="2">
        <v>2205</v>
      </c>
      <c r="J76" s="2" t="s">
        <v>226</v>
      </c>
    </row>
    <row r="77" spans="1:10" ht="12.75" x14ac:dyDescent="0.2">
      <c r="A77" s="3">
        <v>42838.641602268515</v>
      </c>
      <c r="B77" s="2" t="s">
        <v>244</v>
      </c>
      <c r="C77" s="2" t="s">
        <v>245</v>
      </c>
      <c r="D77" s="2" t="s">
        <v>246</v>
      </c>
      <c r="E77" s="2" t="s">
        <v>28</v>
      </c>
      <c r="F77" s="4">
        <v>80299585072</v>
      </c>
      <c r="G77" s="2" t="s">
        <v>15</v>
      </c>
      <c r="H77" s="2">
        <v>5</v>
      </c>
      <c r="I77" s="2">
        <v>1534</v>
      </c>
      <c r="J77" s="2" t="s">
        <v>226</v>
      </c>
    </row>
    <row r="78" spans="1:10" ht="12.75" x14ac:dyDescent="0.2">
      <c r="A78" s="3">
        <v>42838.954432199069</v>
      </c>
      <c r="B78" s="2" t="s">
        <v>254</v>
      </c>
      <c r="C78" s="2" t="s">
        <v>255</v>
      </c>
      <c r="D78" s="2" t="s">
        <v>119</v>
      </c>
      <c r="E78" s="2" t="s">
        <v>256</v>
      </c>
      <c r="F78" s="4">
        <f>375447545228</f>
        <v>375447545228</v>
      </c>
      <c r="G78" s="2" t="s">
        <v>51</v>
      </c>
      <c r="H78" s="2">
        <v>3</v>
      </c>
      <c r="I78" s="2">
        <v>2311</v>
      </c>
      <c r="J78" s="2" t="s">
        <v>226</v>
      </c>
    </row>
    <row r="79" spans="1:10" ht="12.75" x14ac:dyDescent="0.2">
      <c r="A79" s="3">
        <v>42838.947680625002</v>
      </c>
      <c r="B79" s="2" t="s">
        <v>250</v>
      </c>
      <c r="C79" s="2" t="s">
        <v>251</v>
      </c>
      <c r="D79" s="2" t="s">
        <v>252</v>
      </c>
      <c r="E79" s="2" t="s">
        <v>253</v>
      </c>
      <c r="F79" s="4">
        <f>375299805308</f>
        <v>375299805308</v>
      </c>
      <c r="G79" s="2" t="s">
        <v>15</v>
      </c>
      <c r="H79" s="2">
        <v>3</v>
      </c>
      <c r="I79" s="2">
        <v>1336</v>
      </c>
      <c r="J79" s="2" t="s">
        <v>226</v>
      </c>
    </row>
    <row r="80" spans="1:10" ht="12.75" x14ac:dyDescent="0.2">
      <c r="A80" s="3">
        <v>42840.473225972222</v>
      </c>
      <c r="B80" s="2" t="s">
        <v>263</v>
      </c>
      <c r="C80" s="2" t="s">
        <v>265</v>
      </c>
      <c r="D80" s="2" t="s">
        <v>266</v>
      </c>
      <c r="E80" s="2" t="s">
        <v>262</v>
      </c>
      <c r="F80" s="4">
        <f>375296291998</f>
        <v>375296291998</v>
      </c>
      <c r="G80" s="2" t="s">
        <v>51</v>
      </c>
      <c r="H80" s="2">
        <v>2</v>
      </c>
      <c r="I80" s="2">
        <v>2205</v>
      </c>
      <c r="J80" s="2" t="s">
        <v>226</v>
      </c>
    </row>
    <row r="81" spans="1:10" ht="12.75" x14ac:dyDescent="0.2">
      <c r="A81" s="3">
        <v>42838.623517662039</v>
      </c>
      <c r="B81" s="2" t="s">
        <v>240</v>
      </c>
      <c r="C81" s="2" t="s">
        <v>241</v>
      </c>
      <c r="D81" s="2" t="s">
        <v>242</v>
      </c>
      <c r="E81" s="2" t="s">
        <v>243</v>
      </c>
      <c r="F81" s="4">
        <f>375295221957</f>
        <v>375295221957</v>
      </c>
      <c r="G81" s="2" t="s">
        <v>15</v>
      </c>
      <c r="H81" s="2">
        <v>4</v>
      </c>
      <c r="I81" s="2">
        <v>1406</v>
      </c>
      <c r="J81" s="2" t="s">
        <v>226</v>
      </c>
    </row>
    <row r="82" spans="1:10" ht="12.75" x14ac:dyDescent="0.2">
      <c r="A82" s="3">
        <v>42840.468039421292</v>
      </c>
      <c r="B82" s="2" t="s">
        <v>260</v>
      </c>
      <c r="C82" s="2" t="s">
        <v>261</v>
      </c>
      <c r="D82" s="2" t="s">
        <v>246</v>
      </c>
      <c r="E82" s="2" t="s">
        <v>262</v>
      </c>
      <c r="F82" s="4">
        <f>375445640592</f>
        <v>375445640592</v>
      </c>
      <c r="G82" s="2" t="s">
        <v>51</v>
      </c>
      <c r="H82" s="2">
        <v>2</v>
      </c>
      <c r="I82" s="2">
        <v>2205</v>
      </c>
      <c r="J82" s="2" t="s">
        <v>226</v>
      </c>
    </row>
    <row r="83" spans="1:10" ht="12.75" x14ac:dyDescent="0.2">
      <c r="A83" s="3">
        <v>42838.556016250004</v>
      </c>
      <c r="B83" s="2" t="s">
        <v>148</v>
      </c>
      <c r="C83" s="2" t="s">
        <v>234</v>
      </c>
      <c r="D83" s="2" t="s">
        <v>95</v>
      </c>
      <c r="E83" s="2" t="s">
        <v>235</v>
      </c>
      <c r="F83" s="4">
        <f>375291575269</f>
        <v>375291575269</v>
      </c>
      <c r="G83" s="2" t="s">
        <v>15</v>
      </c>
      <c r="H83" s="2">
        <v>5</v>
      </c>
      <c r="I83" s="2">
        <v>1506</v>
      </c>
      <c r="J83" s="2" t="s">
        <v>226</v>
      </c>
    </row>
    <row r="84" spans="1:10" ht="12.75" x14ac:dyDescent="0.2">
      <c r="A84" s="3">
        <v>42838.364446018517</v>
      </c>
      <c r="B84" s="2" t="s">
        <v>227</v>
      </c>
      <c r="C84" s="2" t="s">
        <v>228</v>
      </c>
      <c r="D84" s="2" t="s">
        <v>173</v>
      </c>
      <c r="E84" s="2" t="s">
        <v>129</v>
      </c>
      <c r="F84" s="4">
        <v>80298139266</v>
      </c>
      <c r="G84" s="2" t="s">
        <v>15</v>
      </c>
      <c r="H84" s="2">
        <v>5</v>
      </c>
      <c r="I84" s="2">
        <v>1503</v>
      </c>
      <c r="J84" s="2" t="s">
        <v>226</v>
      </c>
    </row>
    <row r="85" spans="1:10" ht="12.75" x14ac:dyDescent="0.2">
      <c r="A85" s="3">
        <v>42838.601033865736</v>
      </c>
      <c r="B85" s="2" t="s">
        <v>236</v>
      </c>
      <c r="C85" s="2" t="s">
        <v>237</v>
      </c>
      <c r="D85" s="2" t="s">
        <v>132</v>
      </c>
      <c r="E85" s="2" t="s">
        <v>81</v>
      </c>
      <c r="F85" s="4" t="s">
        <v>238</v>
      </c>
      <c r="G85" s="2" t="s">
        <v>15</v>
      </c>
      <c r="H85" s="2">
        <v>4</v>
      </c>
      <c r="I85" s="2">
        <v>1411</v>
      </c>
      <c r="J85" s="2" t="s">
        <v>226</v>
      </c>
    </row>
    <row r="86" spans="1:10" ht="12.75" x14ac:dyDescent="0.2">
      <c r="A86" s="3">
        <v>42838.375057418976</v>
      </c>
      <c r="B86" s="2" t="s">
        <v>109</v>
      </c>
      <c r="C86" s="2" t="s">
        <v>110</v>
      </c>
      <c r="D86" s="2" t="s">
        <v>19</v>
      </c>
      <c r="E86" s="2" t="s">
        <v>39</v>
      </c>
      <c r="F86" s="4">
        <f>375291503335</f>
        <v>375291503335</v>
      </c>
      <c r="G86" s="2" t="s">
        <v>15</v>
      </c>
      <c r="H86" s="2">
        <v>6</v>
      </c>
      <c r="I86" s="2">
        <v>1613</v>
      </c>
      <c r="J86" s="2" t="s">
        <v>226</v>
      </c>
    </row>
    <row r="87" spans="1:10" ht="12.75" x14ac:dyDescent="0.2">
      <c r="A87" s="3">
        <v>42838.604187025463</v>
      </c>
      <c r="B87" s="2" t="s">
        <v>185</v>
      </c>
      <c r="C87" s="2" t="s">
        <v>188</v>
      </c>
      <c r="D87" s="2" t="s">
        <v>239</v>
      </c>
      <c r="E87" s="2" t="s">
        <v>89</v>
      </c>
      <c r="F87" s="4">
        <f>375293452631</f>
        <v>375293452631</v>
      </c>
      <c r="G87" s="2" t="s">
        <v>15</v>
      </c>
      <c r="H87" s="2">
        <v>3</v>
      </c>
      <c r="I87" s="2">
        <v>1336</v>
      </c>
      <c r="J87" s="2" t="s">
        <v>226</v>
      </c>
    </row>
    <row r="88" spans="1:10" ht="12.75" x14ac:dyDescent="0.2">
      <c r="A88" s="3">
        <v>42838.374909270831</v>
      </c>
      <c r="B88" s="2" t="s">
        <v>105</v>
      </c>
      <c r="C88" s="2" t="s">
        <v>106</v>
      </c>
      <c r="D88" s="2" t="s">
        <v>107</v>
      </c>
      <c r="E88" s="2" t="s">
        <v>179</v>
      </c>
      <c r="F88" s="4">
        <f>375257928608</f>
        <v>375257928608</v>
      </c>
      <c r="G88" s="2" t="s">
        <v>15</v>
      </c>
      <c r="H88" s="2">
        <v>6</v>
      </c>
      <c r="I88" s="2">
        <v>1626</v>
      </c>
      <c r="J88" s="2" t="s">
        <v>226</v>
      </c>
    </row>
    <row r="89" spans="1:10" ht="12.75" x14ac:dyDescent="0.2">
      <c r="A89" s="3">
        <v>42840.462752905092</v>
      </c>
      <c r="B89" s="2" t="s">
        <v>257</v>
      </c>
      <c r="C89" s="2" t="s">
        <v>258</v>
      </c>
      <c r="D89" s="2" t="s">
        <v>259</v>
      </c>
      <c r="E89" s="2" t="s">
        <v>32</v>
      </c>
      <c r="F89" s="4"/>
      <c r="G89" s="2" t="s">
        <v>51</v>
      </c>
      <c r="H89" s="2">
        <v>2</v>
      </c>
      <c r="I89" s="2">
        <v>2205</v>
      </c>
      <c r="J89" s="2" t="s">
        <v>226</v>
      </c>
    </row>
    <row r="90" spans="1:10" ht="12.75" x14ac:dyDescent="0.2">
      <c r="A90" s="3">
        <v>42838.732092094906</v>
      </c>
      <c r="B90" s="2" t="s">
        <v>247</v>
      </c>
      <c r="C90" s="2" t="s">
        <v>248</v>
      </c>
      <c r="D90" s="2" t="s">
        <v>249</v>
      </c>
      <c r="E90" s="2" t="s">
        <v>89</v>
      </c>
      <c r="F90" s="4">
        <f>375296209583</f>
        <v>375296209583</v>
      </c>
      <c r="G90" s="2" t="s">
        <v>15</v>
      </c>
      <c r="H90" s="2">
        <v>5</v>
      </c>
      <c r="I90" s="2">
        <v>1508</v>
      </c>
      <c r="J90" s="2" t="s">
        <v>226</v>
      </c>
    </row>
    <row r="91" spans="1:10" ht="12.75" x14ac:dyDescent="0.2">
      <c r="A91" s="3">
        <v>42838.602980474534</v>
      </c>
      <c r="B91" s="2" t="s">
        <v>185</v>
      </c>
      <c r="C91" s="2" t="s">
        <v>186</v>
      </c>
      <c r="D91" s="2" t="s">
        <v>187</v>
      </c>
      <c r="E91" s="2" t="s">
        <v>89</v>
      </c>
      <c r="F91" s="4">
        <f>375259267234</f>
        <v>375259267234</v>
      </c>
      <c r="G91" s="2" t="s">
        <v>15</v>
      </c>
      <c r="H91" s="2">
        <v>3</v>
      </c>
      <c r="I91" s="2">
        <v>1336</v>
      </c>
      <c r="J91" s="2" t="s">
        <v>226</v>
      </c>
    </row>
    <row r="92" spans="1:10" ht="12.75" x14ac:dyDescent="0.2">
      <c r="A92" s="3">
        <v>42840.474418622689</v>
      </c>
      <c r="B92" s="2" t="s">
        <v>263</v>
      </c>
      <c r="C92" t="s">
        <v>359</v>
      </c>
      <c r="D92" t="s">
        <v>318</v>
      </c>
      <c r="E92" t="s">
        <v>360</v>
      </c>
      <c r="F92" s="4">
        <v>375333538646</v>
      </c>
      <c r="G92" t="s">
        <v>358</v>
      </c>
      <c r="H92">
        <v>6</v>
      </c>
      <c r="I92">
        <v>1</v>
      </c>
      <c r="J92" t="s">
        <v>226</v>
      </c>
    </row>
    <row r="93" spans="1:10" ht="12.75" x14ac:dyDescent="0.2">
      <c r="A93" s="3">
        <v>42836.947470381943</v>
      </c>
      <c r="B93" s="2" t="s">
        <v>223</v>
      </c>
      <c r="C93" s="2" t="s">
        <v>267</v>
      </c>
      <c r="D93" s="2" t="s">
        <v>268</v>
      </c>
      <c r="E93" s="2" t="s">
        <v>85</v>
      </c>
      <c r="F93" s="4">
        <f>375291737088</f>
        <v>375291737088</v>
      </c>
      <c r="G93" s="2" t="s">
        <v>51</v>
      </c>
      <c r="H93" s="2">
        <v>2</v>
      </c>
      <c r="I93" s="2">
        <v>2205</v>
      </c>
      <c r="J93" s="2" t="s">
        <v>226</v>
      </c>
    </row>
    <row r="94" spans="1:10" ht="12.75" hidden="1" x14ac:dyDescent="0.2">
      <c r="A94" s="3">
        <v>42840.495034525462</v>
      </c>
      <c r="B94" s="2" t="s">
        <v>269</v>
      </c>
      <c r="C94" s="2" t="s">
        <v>270</v>
      </c>
      <c r="D94" s="2" t="s">
        <v>271</v>
      </c>
      <c r="E94" s="2" t="s">
        <v>272</v>
      </c>
      <c r="F94" s="4"/>
      <c r="G94" s="2" t="s">
        <v>51</v>
      </c>
      <c r="H94" s="2">
        <v>2</v>
      </c>
      <c r="I94" s="2">
        <v>2205</v>
      </c>
      <c r="J94" s="2" t="s">
        <v>226</v>
      </c>
    </row>
    <row r="95" spans="1:10" ht="12.75" hidden="1" x14ac:dyDescent="0.2">
      <c r="A95" s="3">
        <v>42840.499771828705</v>
      </c>
      <c r="B95" s="2" t="s">
        <v>273</v>
      </c>
      <c r="C95" s="2" t="s">
        <v>274</v>
      </c>
      <c r="D95" s="2" t="s">
        <v>119</v>
      </c>
      <c r="E95" s="2" t="s">
        <v>89</v>
      </c>
      <c r="F95" s="4">
        <f>375297023477</f>
        <v>375297023477</v>
      </c>
      <c r="G95" s="2" t="s">
        <v>51</v>
      </c>
      <c r="H95" s="2">
        <v>2</v>
      </c>
      <c r="I95" s="2">
        <v>2205</v>
      </c>
      <c r="J95" s="2" t="s">
        <v>226</v>
      </c>
    </row>
    <row r="96" spans="1:10" ht="12.75" hidden="1" x14ac:dyDescent="0.2">
      <c r="A96" s="3">
        <v>42840.594010833331</v>
      </c>
      <c r="B96" s="2" t="s">
        <v>275</v>
      </c>
      <c r="C96" s="2" t="s">
        <v>276</v>
      </c>
      <c r="D96" s="2" t="s">
        <v>42</v>
      </c>
      <c r="E96" s="2" t="s">
        <v>14</v>
      </c>
      <c r="F96" s="4">
        <v>375295708951</v>
      </c>
      <c r="G96" s="2" t="s">
        <v>51</v>
      </c>
      <c r="H96" s="2">
        <v>2</v>
      </c>
      <c r="I96" s="2">
        <v>2205</v>
      </c>
      <c r="J96" s="2" t="s">
        <v>226</v>
      </c>
    </row>
    <row r="97" spans="1:10" ht="12.75" hidden="1" x14ac:dyDescent="0.2">
      <c r="A97" s="3">
        <v>42840.600294733798</v>
      </c>
      <c r="B97" s="2" t="s">
        <v>277</v>
      </c>
      <c r="C97" s="2" t="s">
        <v>278</v>
      </c>
      <c r="D97" s="2" t="s">
        <v>42</v>
      </c>
      <c r="E97" s="2" t="s">
        <v>92</v>
      </c>
      <c r="F97" s="4">
        <f>375447991451</f>
        <v>375447991451</v>
      </c>
      <c r="G97" s="2" t="s">
        <v>51</v>
      </c>
      <c r="H97" s="2">
        <v>2</v>
      </c>
      <c r="I97" s="2">
        <v>2205</v>
      </c>
      <c r="J97" s="2" t="s">
        <v>226</v>
      </c>
    </row>
    <row r="98" spans="1:10" ht="12.75" hidden="1" x14ac:dyDescent="0.2">
      <c r="A98" s="3">
        <v>42840.656449560185</v>
      </c>
      <c r="B98" s="2" t="s">
        <v>279</v>
      </c>
      <c r="C98" s="2" t="s">
        <v>280</v>
      </c>
      <c r="D98" s="2" t="s">
        <v>95</v>
      </c>
      <c r="E98" s="2" t="s">
        <v>129</v>
      </c>
      <c r="F98" s="4">
        <f>375255089554</f>
        <v>375255089554</v>
      </c>
      <c r="G98" s="2" t="s">
        <v>51</v>
      </c>
      <c r="H98" s="2">
        <v>2</v>
      </c>
      <c r="I98" s="2">
        <v>2205</v>
      </c>
      <c r="J98" s="2" t="s">
        <v>226</v>
      </c>
    </row>
    <row r="99" spans="1:10" ht="12.75" hidden="1" x14ac:dyDescent="0.2">
      <c r="A99" s="3">
        <v>42840.658889108796</v>
      </c>
      <c r="B99" s="2" t="s">
        <v>279</v>
      </c>
      <c r="C99" s="2" t="s">
        <v>281</v>
      </c>
      <c r="D99" s="2" t="s">
        <v>282</v>
      </c>
      <c r="E99" s="2" t="s">
        <v>85</v>
      </c>
      <c r="F99" s="4"/>
      <c r="G99" s="2" t="s">
        <v>51</v>
      </c>
      <c r="H99" s="2">
        <v>2</v>
      </c>
      <c r="I99" s="2">
        <v>2205</v>
      </c>
      <c r="J99" s="2" t="s">
        <v>226</v>
      </c>
    </row>
    <row r="100" spans="1:10" ht="12.75" hidden="1" x14ac:dyDescent="0.2">
      <c r="A100" s="3">
        <v>42840.720659999999</v>
      </c>
      <c r="B100" s="2" t="s">
        <v>283</v>
      </c>
      <c r="C100" s="2" t="s">
        <v>284</v>
      </c>
      <c r="D100" s="2" t="s">
        <v>285</v>
      </c>
      <c r="E100" s="2" t="s">
        <v>46</v>
      </c>
      <c r="F100" s="4">
        <f>375336885865</f>
        <v>375336885865</v>
      </c>
      <c r="G100" s="2" t="s">
        <v>51</v>
      </c>
      <c r="H100" s="2">
        <v>2</v>
      </c>
      <c r="I100" s="2">
        <v>2207</v>
      </c>
      <c r="J100" s="2" t="s">
        <v>226</v>
      </c>
    </row>
    <row r="101" spans="1:10" ht="12.75" hidden="1" x14ac:dyDescent="0.2">
      <c r="A101" s="3">
        <v>42840.828099548613</v>
      </c>
      <c r="B101" s="2" t="s">
        <v>158</v>
      </c>
      <c r="C101" s="2" t="s">
        <v>159</v>
      </c>
      <c r="D101" s="2" t="s">
        <v>160</v>
      </c>
      <c r="E101" s="2" t="s">
        <v>161</v>
      </c>
      <c r="F101" s="4">
        <f>375291477825</f>
        <v>375291477825</v>
      </c>
      <c r="G101" s="2" t="s">
        <v>51</v>
      </c>
      <c r="H101" s="2">
        <v>2</v>
      </c>
      <c r="I101" s="2">
        <v>2205</v>
      </c>
      <c r="J101" s="2" t="s">
        <v>226</v>
      </c>
    </row>
    <row r="102" spans="1:10" ht="12.75" x14ac:dyDescent="0.2">
      <c r="A102" s="3">
        <v>42838.52025001157</v>
      </c>
      <c r="B102" s="2" t="s">
        <v>286</v>
      </c>
      <c r="C102" s="2" t="s">
        <v>224</v>
      </c>
      <c r="D102" s="2" t="s">
        <v>225</v>
      </c>
      <c r="E102" s="2" t="s">
        <v>179</v>
      </c>
      <c r="F102" s="4">
        <f>37529943270</f>
        <v>37529943270</v>
      </c>
      <c r="G102" s="2" t="s">
        <v>15</v>
      </c>
      <c r="H102" s="2">
        <v>2</v>
      </c>
      <c r="I102" s="2">
        <v>1208</v>
      </c>
      <c r="J102" s="2" t="s">
        <v>226</v>
      </c>
    </row>
    <row r="103" spans="1:10" ht="12.75" x14ac:dyDescent="0.2">
      <c r="A103" s="3">
        <v>42838.666121724542</v>
      </c>
      <c r="B103" s="2" t="s">
        <v>286</v>
      </c>
      <c r="C103" t="s">
        <v>361</v>
      </c>
      <c r="D103" t="s">
        <v>27</v>
      </c>
      <c r="E103" t="s">
        <v>362</v>
      </c>
      <c r="F103" s="4">
        <v>375447426937</v>
      </c>
      <c r="G103" t="s">
        <v>358</v>
      </c>
      <c r="H103">
        <v>5</v>
      </c>
      <c r="I103">
        <v>1544</v>
      </c>
      <c r="J103" t="s">
        <v>289</v>
      </c>
    </row>
    <row r="104" spans="1:10" ht="12.75" x14ac:dyDescent="0.2">
      <c r="A104" s="3">
        <v>42838.728958506945</v>
      </c>
      <c r="B104" s="2" t="s">
        <v>200</v>
      </c>
      <c r="C104" s="2" t="s">
        <v>287</v>
      </c>
      <c r="D104" s="2" t="s">
        <v>119</v>
      </c>
      <c r="E104" s="2" t="s">
        <v>288</v>
      </c>
      <c r="F104" s="4">
        <v>89123717103</v>
      </c>
      <c r="G104" s="2" t="s">
        <v>15</v>
      </c>
      <c r="H104" s="2">
        <v>5</v>
      </c>
      <c r="I104" s="2">
        <v>515</v>
      </c>
      <c r="J104" s="2" t="s">
        <v>289</v>
      </c>
    </row>
    <row r="105" spans="1:10" ht="12.75" x14ac:dyDescent="0.2">
      <c r="A105" s="3">
        <v>42839.691299953702</v>
      </c>
      <c r="B105" s="2" t="s">
        <v>291</v>
      </c>
      <c r="C105" s="2" t="s">
        <v>287</v>
      </c>
      <c r="D105" s="2" t="s">
        <v>119</v>
      </c>
      <c r="E105" s="2" t="s">
        <v>290</v>
      </c>
      <c r="F105" s="4">
        <v>89123717103</v>
      </c>
      <c r="G105" s="2" t="s">
        <v>15</v>
      </c>
      <c r="H105" s="2">
        <v>5</v>
      </c>
      <c r="I105" s="2">
        <v>515</v>
      </c>
      <c r="J105" s="2" t="s">
        <v>289</v>
      </c>
    </row>
    <row r="106" spans="1:10" ht="12.75" x14ac:dyDescent="0.2">
      <c r="A106" s="3">
        <v>42840.947987199077</v>
      </c>
      <c r="B106" s="2" t="s">
        <v>294</v>
      </c>
      <c r="C106" s="2" t="s">
        <v>201</v>
      </c>
      <c r="D106" s="2" t="s">
        <v>132</v>
      </c>
      <c r="E106" s="2" t="s">
        <v>89</v>
      </c>
      <c r="F106" s="4">
        <f>375336048546</f>
        <v>375336048546</v>
      </c>
      <c r="G106" s="2" t="s">
        <v>15</v>
      </c>
      <c r="H106" s="2">
        <v>5</v>
      </c>
      <c r="I106" s="2">
        <v>1514</v>
      </c>
      <c r="J106" s="2" t="s">
        <v>289</v>
      </c>
    </row>
    <row r="107" spans="1:10" ht="12.75" x14ac:dyDescent="0.2">
      <c r="A107" s="3">
        <v>42839.027866145829</v>
      </c>
      <c r="B107" s="2" t="s">
        <v>306</v>
      </c>
      <c r="C107" s="2" t="s">
        <v>292</v>
      </c>
      <c r="D107" s="2" t="s">
        <v>173</v>
      </c>
      <c r="E107" s="2" t="s">
        <v>293</v>
      </c>
      <c r="F107" s="4">
        <f>79174082444</f>
        <v>79174082444</v>
      </c>
      <c r="G107" s="2" t="s">
        <v>15</v>
      </c>
      <c r="H107" s="2">
        <v>6</v>
      </c>
      <c r="I107" s="2">
        <v>2</v>
      </c>
      <c r="J107" s="2" t="s">
        <v>289</v>
      </c>
    </row>
    <row r="108" spans="1:10" ht="12.75" x14ac:dyDescent="0.2">
      <c r="A108" s="3">
        <v>42839.513178912035</v>
      </c>
      <c r="B108" s="2" t="s">
        <v>312</v>
      </c>
      <c r="C108" s="2" t="s">
        <v>295</v>
      </c>
      <c r="D108" s="2" t="s">
        <v>242</v>
      </c>
      <c r="E108" s="2" t="s">
        <v>71</v>
      </c>
      <c r="F108" s="4">
        <f>375445114547</f>
        <v>375445114547</v>
      </c>
      <c r="G108" s="2" t="s">
        <v>15</v>
      </c>
      <c r="H108" s="2">
        <v>3</v>
      </c>
      <c r="I108" s="2">
        <v>1318</v>
      </c>
      <c r="J108" s="2" t="s">
        <v>289</v>
      </c>
    </row>
    <row r="109" spans="1:10" ht="12.75" x14ac:dyDescent="0.2">
      <c r="A109" s="3">
        <v>42838.624435057871</v>
      </c>
      <c r="B109" s="2" t="s">
        <v>300</v>
      </c>
      <c r="C109" s="2" t="s">
        <v>307</v>
      </c>
      <c r="D109" s="2" t="s">
        <v>23</v>
      </c>
      <c r="E109" s="2" t="s">
        <v>28</v>
      </c>
      <c r="F109" s="4">
        <f>375292672697</f>
        <v>375292672697</v>
      </c>
      <c r="G109" s="2" t="s">
        <v>15</v>
      </c>
      <c r="H109" s="2">
        <v>6</v>
      </c>
      <c r="I109" s="2">
        <v>1646</v>
      </c>
      <c r="J109" s="2" t="s">
        <v>299</v>
      </c>
    </row>
    <row r="110" spans="1:10" ht="12.75" x14ac:dyDescent="0.2">
      <c r="A110" s="3">
        <v>42839.515527164353</v>
      </c>
      <c r="B110" s="2" t="s">
        <v>314</v>
      </c>
      <c r="C110" s="2" t="s">
        <v>313</v>
      </c>
      <c r="D110" s="2" t="s">
        <v>119</v>
      </c>
      <c r="E110" s="2" t="s">
        <v>129</v>
      </c>
      <c r="F110" s="4">
        <f>375259591003</f>
        <v>375259591003</v>
      </c>
      <c r="G110" s="2" t="s">
        <v>15</v>
      </c>
      <c r="H110" s="2">
        <v>5</v>
      </c>
      <c r="I110" s="2">
        <v>1521</v>
      </c>
      <c r="J110" s="2" t="s">
        <v>299</v>
      </c>
    </row>
    <row r="111" spans="1:10" ht="12.75" x14ac:dyDescent="0.2">
      <c r="A111" s="3">
        <v>42838.730829687498</v>
      </c>
      <c r="B111" s="2" t="s">
        <v>200</v>
      </c>
      <c r="C111" s="2" t="s">
        <v>301</v>
      </c>
      <c r="D111" s="2" t="s">
        <v>132</v>
      </c>
      <c r="E111" s="2" t="s">
        <v>85</v>
      </c>
      <c r="F111" s="4">
        <f>375299867372</f>
        <v>375299867372</v>
      </c>
      <c r="G111" s="2" t="s">
        <v>15</v>
      </c>
      <c r="H111" s="2">
        <v>4</v>
      </c>
      <c r="I111" s="2">
        <v>1406</v>
      </c>
      <c r="J111" s="5" t="s">
        <v>299</v>
      </c>
    </row>
    <row r="112" spans="1:10" ht="12.75" x14ac:dyDescent="0.2">
      <c r="A112" s="3">
        <v>42839.38186631944</v>
      </c>
      <c r="B112" s="2" t="s">
        <v>310</v>
      </c>
      <c r="C112" s="2" t="s">
        <v>315</v>
      </c>
      <c r="D112" s="2" t="s">
        <v>154</v>
      </c>
      <c r="E112" s="2" t="s">
        <v>85</v>
      </c>
      <c r="F112" s="4">
        <f>375336403711</f>
        <v>375336403711</v>
      </c>
      <c r="G112" s="2" t="s">
        <v>15</v>
      </c>
      <c r="H112" s="2">
        <v>5</v>
      </c>
      <c r="I112" s="2">
        <v>1521</v>
      </c>
      <c r="J112" s="2" t="s">
        <v>299</v>
      </c>
    </row>
    <row r="113" spans="1:10" ht="12.75" x14ac:dyDescent="0.2">
      <c r="A113" s="3">
        <v>42838.628325625003</v>
      </c>
      <c r="B113" s="2" t="s">
        <v>304</v>
      </c>
      <c r="C113" s="2" t="s">
        <v>201</v>
      </c>
      <c r="D113" s="2" t="s">
        <v>132</v>
      </c>
      <c r="E113" s="2" t="s">
        <v>89</v>
      </c>
      <c r="F113" s="4">
        <f>375336048546</f>
        <v>375336048546</v>
      </c>
      <c r="G113" s="2" t="s">
        <v>15</v>
      </c>
      <c r="H113" s="2">
        <v>5</v>
      </c>
      <c r="I113" s="2">
        <v>1514</v>
      </c>
      <c r="J113" s="5" t="s">
        <v>299</v>
      </c>
    </row>
    <row r="114" spans="1:10" ht="12.75" x14ac:dyDescent="0.2">
      <c r="A114" s="3">
        <v>42839.030323402782</v>
      </c>
      <c r="B114" s="2" t="s">
        <v>308</v>
      </c>
      <c r="C114" s="2" t="s">
        <v>311</v>
      </c>
      <c r="D114" s="2" t="s">
        <v>55</v>
      </c>
      <c r="E114" s="2" t="s">
        <v>298</v>
      </c>
      <c r="F114" s="4">
        <v>375296725453</v>
      </c>
      <c r="G114" s="2" t="s">
        <v>15</v>
      </c>
      <c r="H114" s="2">
        <v>5</v>
      </c>
      <c r="I114" s="2">
        <v>1514</v>
      </c>
      <c r="J114" s="2" t="s">
        <v>299</v>
      </c>
    </row>
    <row r="115" spans="1:10" ht="12.75" x14ac:dyDescent="0.2">
      <c r="A115" s="3">
        <v>42838.537790358794</v>
      </c>
      <c r="B115" s="2" t="s">
        <v>296</v>
      </c>
      <c r="C115" s="2" t="s">
        <v>305</v>
      </c>
      <c r="D115" s="2" t="s">
        <v>13</v>
      </c>
      <c r="E115" s="2" t="s">
        <v>89</v>
      </c>
      <c r="F115" s="4">
        <f>375299928389</f>
        <v>375299928389</v>
      </c>
      <c r="G115" s="2" t="s">
        <v>15</v>
      </c>
      <c r="H115" s="2">
        <v>4</v>
      </c>
      <c r="I115" s="2">
        <v>1406</v>
      </c>
      <c r="J115" s="5" t="s">
        <v>299</v>
      </c>
    </row>
    <row r="116" spans="1:10" ht="12.75" x14ac:dyDescent="0.2">
      <c r="A116" s="3">
        <v>42838.628016886578</v>
      </c>
      <c r="B116" s="2" t="s">
        <v>302</v>
      </c>
      <c r="C116" s="2" t="s">
        <v>309</v>
      </c>
      <c r="D116" s="2" t="s">
        <v>132</v>
      </c>
      <c r="E116" s="2" t="s">
        <v>96</v>
      </c>
      <c r="F116" s="4">
        <f>375291558874</f>
        <v>375291558874</v>
      </c>
      <c r="G116" s="2" t="s">
        <v>15</v>
      </c>
      <c r="H116" s="2">
        <v>6</v>
      </c>
      <c r="I116" s="2">
        <v>1646</v>
      </c>
      <c r="J116" s="2" t="s">
        <v>299</v>
      </c>
    </row>
    <row r="117" spans="1:10" ht="12.75" x14ac:dyDescent="0.2">
      <c r="A117" s="3">
        <v>42839.832658055559</v>
      </c>
      <c r="B117" s="2" t="s">
        <v>316</v>
      </c>
      <c r="C117" s="2" t="s">
        <v>297</v>
      </c>
      <c r="D117" s="2" t="s">
        <v>259</v>
      </c>
      <c r="E117" s="2" t="s">
        <v>298</v>
      </c>
      <c r="F117" s="4">
        <f>375293748226</f>
        <v>375293748226</v>
      </c>
      <c r="G117" s="2" t="s">
        <v>15</v>
      </c>
      <c r="H117" s="2">
        <v>4</v>
      </c>
      <c r="I117" s="2">
        <v>1440</v>
      </c>
      <c r="J117" s="5" t="s">
        <v>299</v>
      </c>
    </row>
    <row r="118" spans="1:10" ht="12.75" x14ac:dyDescent="0.2">
      <c r="A118" s="3">
        <v>42839.549993055552</v>
      </c>
      <c r="B118" s="2" t="s">
        <v>328</v>
      </c>
      <c r="C118" s="2" t="s">
        <v>303</v>
      </c>
      <c r="D118" s="2" t="s">
        <v>119</v>
      </c>
      <c r="E118" s="2" t="s">
        <v>89</v>
      </c>
      <c r="F118" s="4">
        <f>375445984199</f>
        <v>375445984199</v>
      </c>
      <c r="G118" s="2" t="s">
        <v>15</v>
      </c>
      <c r="H118" s="2">
        <v>4</v>
      </c>
      <c r="I118" s="2">
        <v>1406</v>
      </c>
      <c r="J118" s="5" t="s">
        <v>299</v>
      </c>
    </row>
    <row r="119" spans="1:10" ht="12.75" x14ac:dyDescent="0.2">
      <c r="A119" s="3">
        <v>42839.610797604168</v>
      </c>
      <c r="B119" s="2" t="s">
        <v>330</v>
      </c>
      <c r="C119" s="2" t="s">
        <v>317</v>
      </c>
      <c r="D119" s="2" t="s">
        <v>318</v>
      </c>
      <c r="E119" s="2" t="s">
        <v>319</v>
      </c>
      <c r="F119" s="4">
        <f>375299415681</f>
        <v>375299415681</v>
      </c>
      <c r="G119" s="2" t="s">
        <v>215</v>
      </c>
      <c r="H119" s="2">
        <v>4</v>
      </c>
      <c r="I119" s="2">
        <v>7419</v>
      </c>
      <c r="J119" s="2" t="s">
        <v>320</v>
      </c>
    </row>
    <row r="120" spans="1:10" ht="12.75" x14ac:dyDescent="0.2">
      <c r="A120" s="3">
        <v>42838.963321469906</v>
      </c>
      <c r="B120" s="2" t="s">
        <v>326</v>
      </c>
      <c r="C120" s="2" t="s">
        <v>329</v>
      </c>
      <c r="D120" s="2" t="s">
        <v>42</v>
      </c>
      <c r="E120" s="2" t="s">
        <v>28</v>
      </c>
      <c r="F120" s="4">
        <f>375291791884</f>
        <v>375291791884</v>
      </c>
      <c r="G120" s="2" t="s">
        <v>215</v>
      </c>
      <c r="H120" s="2">
        <v>4</v>
      </c>
      <c r="I120" s="2">
        <v>7409</v>
      </c>
      <c r="J120" s="2" t="s">
        <v>325</v>
      </c>
    </row>
    <row r="121" spans="1:10" ht="12.75" x14ac:dyDescent="0.2">
      <c r="A121" s="3">
        <v>42838.867467025462</v>
      </c>
      <c r="B121" s="2" t="s">
        <v>321</v>
      </c>
      <c r="C121" s="2" t="s">
        <v>331</v>
      </c>
      <c r="D121" s="2" t="s">
        <v>99</v>
      </c>
      <c r="E121" s="2" t="s">
        <v>28</v>
      </c>
      <c r="F121" s="4">
        <f>375296603743</f>
        <v>375296603743</v>
      </c>
      <c r="G121" s="2" t="s">
        <v>215</v>
      </c>
      <c r="H121" s="2">
        <v>4</v>
      </c>
      <c r="I121" s="2">
        <v>7409</v>
      </c>
      <c r="J121" s="2" t="s">
        <v>325</v>
      </c>
    </row>
    <row r="122" spans="1:10" ht="12.75" x14ac:dyDescent="0.2">
      <c r="A122" s="3">
        <v>42840.995521215278</v>
      </c>
      <c r="B122" s="2" t="s">
        <v>148</v>
      </c>
      <c r="C122" s="2" t="s">
        <v>327</v>
      </c>
      <c r="D122" s="2" t="s">
        <v>42</v>
      </c>
      <c r="E122" s="2" t="s">
        <v>129</v>
      </c>
      <c r="F122" s="4">
        <f>375336496609</f>
        <v>375336496609</v>
      </c>
      <c r="G122" s="2" t="s">
        <v>215</v>
      </c>
      <c r="H122" s="2">
        <v>4</v>
      </c>
      <c r="I122" s="2">
        <v>7408</v>
      </c>
      <c r="J122" s="2" t="s">
        <v>325</v>
      </c>
    </row>
    <row r="123" spans="1:10" ht="12.75" x14ac:dyDescent="0.2">
      <c r="A123" s="3">
        <v>42836.942760821759</v>
      </c>
      <c r="B123" s="2" t="s">
        <v>337</v>
      </c>
      <c r="C123" s="2" t="s">
        <v>322</v>
      </c>
      <c r="D123" s="2" t="s">
        <v>323</v>
      </c>
      <c r="E123" s="2" t="s">
        <v>324</v>
      </c>
      <c r="F123" s="4">
        <f>375333078992</f>
        <v>375333078992</v>
      </c>
      <c r="G123" s="2" t="s">
        <v>215</v>
      </c>
      <c r="H123" s="2">
        <v>3</v>
      </c>
      <c r="I123" s="2">
        <v>7308</v>
      </c>
      <c r="J123" s="2" t="s">
        <v>325</v>
      </c>
    </row>
    <row r="124" spans="1:10" ht="12.75" x14ac:dyDescent="0.2">
      <c r="A124" s="3">
        <v>42838.621879699072</v>
      </c>
      <c r="B124" s="2" t="s">
        <v>300</v>
      </c>
      <c r="C124" s="2" t="s">
        <v>149</v>
      </c>
      <c r="D124" s="2" t="s">
        <v>132</v>
      </c>
      <c r="E124" s="2" t="s">
        <v>89</v>
      </c>
      <c r="F124" s="4">
        <v>375333143385</v>
      </c>
      <c r="G124" s="2" t="s">
        <v>15</v>
      </c>
      <c r="H124" s="2">
        <v>5</v>
      </c>
      <c r="I124" s="2">
        <v>1506</v>
      </c>
      <c r="J124" s="2" t="s">
        <v>336</v>
      </c>
    </row>
    <row r="125" spans="1:10" ht="12.75" x14ac:dyDescent="0.2">
      <c r="A125" s="3">
        <v>42838.544402500003</v>
      </c>
      <c r="B125" s="2" t="s">
        <v>346</v>
      </c>
      <c r="C125" s="2" t="s">
        <v>338</v>
      </c>
      <c r="D125" s="2" t="s">
        <v>249</v>
      </c>
      <c r="E125" s="2" t="s">
        <v>339</v>
      </c>
      <c r="F125" s="4">
        <v>80291890029</v>
      </c>
      <c r="G125" s="2" t="s">
        <v>15</v>
      </c>
      <c r="H125" s="2">
        <v>3</v>
      </c>
      <c r="I125" s="2">
        <v>1335</v>
      </c>
      <c r="J125" s="2" t="s">
        <v>336</v>
      </c>
    </row>
    <row r="126" spans="1:10" ht="12.75" x14ac:dyDescent="0.2">
      <c r="A126" s="3">
        <v>42837.38726304398</v>
      </c>
      <c r="B126" s="2" t="s">
        <v>340</v>
      </c>
      <c r="C126" s="2" t="s">
        <v>301</v>
      </c>
      <c r="D126" s="2" t="s">
        <v>132</v>
      </c>
      <c r="E126" s="2" t="s">
        <v>85</v>
      </c>
      <c r="F126" s="4">
        <f>375299867372</f>
        <v>375299867372</v>
      </c>
      <c r="G126" s="2" t="s">
        <v>15</v>
      </c>
      <c r="H126" s="2">
        <v>4</v>
      </c>
      <c r="I126" s="2">
        <v>1406</v>
      </c>
      <c r="J126" s="2" t="s">
        <v>336</v>
      </c>
    </row>
    <row r="127" spans="1:10" ht="12.75" x14ac:dyDescent="0.2">
      <c r="A127" s="3">
        <v>42838.624377812499</v>
      </c>
      <c r="B127" s="2" t="s">
        <v>240</v>
      </c>
      <c r="C127" s="2" t="s">
        <v>347</v>
      </c>
      <c r="D127" s="2" t="s">
        <v>348</v>
      </c>
      <c r="E127" s="2" t="s">
        <v>125</v>
      </c>
      <c r="F127" s="4">
        <f>375293642166</f>
        <v>375293642166</v>
      </c>
      <c r="G127" s="2" t="s">
        <v>15</v>
      </c>
      <c r="H127" s="2">
        <v>5</v>
      </c>
      <c r="I127" s="2">
        <v>1512</v>
      </c>
      <c r="J127" s="2" t="s">
        <v>336</v>
      </c>
    </row>
    <row r="128" spans="1:10" ht="12.75" x14ac:dyDescent="0.2">
      <c r="A128" s="3">
        <v>42838.624389861114</v>
      </c>
      <c r="B128" s="2" t="s">
        <v>354</v>
      </c>
      <c r="C128" s="2" t="s">
        <v>341</v>
      </c>
      <c r="D128" s="2" t="s">
        <v>342</v>
      </c>
      <c r="E128" s="2" t="s">
        <v>71</v>
      </c>
      <c r="F128" s="4">
        <f>375255237628</f>
        <v>375255237628</v>
      </c>
      <c r="G128" s="2" t="s">
        <v>15</v>
      </c>
      <c r="H128" s="2">
        <v>3</v>
      </c>
      <c r="I128" s="2">
        <v>1335</v>
      </c>
      <c r="J128" s="2" t="s">
        <v>336</v>
      </c>
    </row>
    <row r="129" spans="1:10" ht="12.75" x14ac:dyDescent="0.2">
      <c r="A129" s="3">
        <v>42838.622871458334</v>
      </c>
      <c r="B129" s="2" t="s">
        <v>304</v>
      </c>
      <c r="C129" s="2" t="s">
        <v>241</v>
      </c>
      <c r="D129" s="2" t="s">
        <v>242</v>
      </c>
      <c r="E129" s="2" t="s">
        <v>243</v>
      </c>
      <c r="F129" s="4">
        <f>375295221957</f>
        <v>375295221957</v>
      </c>
      <c r="G129" s="2" t="s">
        <v>15</v>
      </c>
      <c r="H129" s="2">
        <v>4</v>
      </c>
      <c r="I129" s="2">
        <v>1406</v>
      </c>
      <c r="J129" s="2" t="s">
        <v>336</v>
      </c>
    </row>
    <row r="130" spans="1:10" ht="12.75" x14ac:dyDescent="0.2">
      <c r="A130" s="3">
        <v>42838.622897256944</v>
      </c>
      <c r="B130" s="2" t="s">
        <v>304</v>
      </c>
      <c r="C130" s="2" t="s">
        <v>210</v>
      </c>
      <c r="D130" s="2" t="s">
        <v>99</v>
      </c>
      <c r="E130" s="2" t="s">
        <v>355</v>
      </c>
      <c r="F130" s="4">
        <f>375333886137</f>
        <v>375333886137</v>
      </c>
      <c r="G130" s="2" t="s">
        <v>15</v>
      </c>
      <c r="H130" s="2">
        <v>4</v>
      </c>
      <c r="I130" s="2">
        <v>1406</v>
      </c>
      <c r="J130" s="2" t="s">
        <v>336</v>
      </c>
    </row>
    <row r="131" spans="1:10" ht="12.75" x14ac:dyDescent="0.2">
      <c r="C131" s="2" t="s">
        <v>305</v>
      </c>
      <c r="D131" s="2" t="s">
        <v>13</v>
      </c>
      <c r="E131" s="2" t="s">
        <v>89</v>
      </c>
      <c r="F131" s="4">
        <f>375299928389</f>
        <v>375299928389</v>
      </c>
      <c r="G131" s="2" t="s">
        <v>15</v>
      </c>
      <c r="H131" s="2">
        <v>4</v>
      </c>
      <c r="I131" s="2">
        <v>1406</v>
      </c>
      <c r="J131" s="2" t="s">
        <v>336</v>
      </c>
    </row>
    <row r="132" spans="1:10" ht="12.75" x14ac:dyDescent="0.2">
      <c r="A132" s="3">
        <v>42836.942665023147</v>
      </c>
      <c r="B132" s="2" t="s">
        <v>332</v>
      </c>
      <c r="C132" s="2" t="s">
        <v>305</v>
      </c>
      <c r="D132" s="2" t="s">
        <v>13</v>
      </c>
      <c r="E132" s="2" t="s">
        <v>89</v>
      </c>
      <c r="F132" s="4">
        <f>375299928389</f>
        <v>375299928389</v>
      </c>
      <c r="G132" s="2" t="s">
        <v>15</v>
      </c>
      <c r="H132" s="2">
        <v>4</v>
      </c>
      <c r="I132" s="2">
        <v>1406</v>
      </c>
      <c r="J132" s="2" t="s">
        <v>336</v>
      </c>
    </row>
    <row r="133" spans="1:10" ht="12.75" x14ac:dyDescent="0.2">
      <c r="A133" s="3">
        <v>42838.538641886575</v>
      </c>
      <c r="B133" s="2" t="s">
        <v>296</v>
      </c>
      <c r="C133" t="s">
        <v>356</v>
      </c>
      <c r="D133" t="s">
        <v>357</v>
      </c>
      <c r="E133" t="s">
        <v>179</v>
      </c>
      <c r="F133" s="4">
        <v>375445579622</v>
      </c>
      <c r="G133" t="s">
        <v>358</v>
      </c>
      <c r="H133">
        <v>5</v>
      </c>
      <c r="I133">
        <v>1505</v>
      </c>
      <c r="J133" t="s">
        <v>336</v>
      </c>
    </row>
    <row r="134" spans="1:10" ht="12.75" x14ac:dyDescent="0.2">
      <c r="A134" s="3">
        <v>42838.627272384256</v>
      </c>
      <c r="B134" s="2" t="s">
        <v>302</v>
      </c>
      <c r="C134" s="2" t="s">
        <v>333</v>
      </c>
      <c r="D134" s="2" t="s">
        <v>334</v>
      </c>
      <c r="E134" s="2" t="s">
        <v>335</v>
      </c>
      <c r="F134" s="4">
        <f>375257645414</f>
        <v>375257645414</v>
      </c>
      <c r="G134" s="2" t="s">
        <v>15</v>
      </c>
      <c r="H134" s="2">
        <v>3</v>
      </c>
      <c r="I134" s="2">
        <v>1335</v>
      </c>
      <c r="J134" s="2" t="s">
        <v>336</v>
      </c>
    </row>
    <row r="135" spans="1:10" ht="12.75" x14ac:dyDescent="0.2">
      <c r="A135" s="3">
        <v>42838.542013958329</v>
      </c>
      <c r="B135" s="2" t="s">
        <v>343</v>
      </c>
      <c r="C135" s="2" t="s">
        <v>297</v>
      </c>
      <c r="D135" s="2" t="s">
        <v>259</v>
      </c>
      <c r="E135" s="2" t="s">
        <v>32</v>
      </c>
      <c r="F135" s="4">
        <f>375293748226</f>
        <v>375293748226</v>
      </c>
      <c r="G135" s="2" t="s">
        <v>15</v>
      </c>
      <c r="H135" s="2">
        <v>4</v>
      </c>
      <c r="I135" s="2">
        <v>1440</v>
      </c>
      <c r="J135" s="2" t="s">
        <v>336</v>
      </c>
    </row>
    <row r="136" spans="1:10" ht="12.75" x14ac:dyDescent="0.2">
      <c r="A136" s="3">
        <v>42838.565432326388</v>
      </c>
      <c r="B136" s="2" t="s">
        <v>349</v>
      </c>
      <c r="C136" s="2" t="s">
        <v>303</v>
      </c>
      <c r="D136" s="2" t="s">
        <v>119</v>
      </c>
      <c r="E136" s="2" t="s">
        <v>89</v>
      </c>
      <c r="F136" s="4">
        <f>375445984199</f>
        <v>375445984199</v>
      </c>
      <c r="G136" s="2" t="s">
        <v>15</v>
      </c>
      <c r="H136" s="2">
        <v>4</v>
      </c>
      <c r="I136" s="2">
        <v>1406</v>
      </c>
      <c r="J136" s="2" t="s">
        <v>336</v>
      </c>
    </row>
    <row r="137" spans="1:10" ht="12.75" x14ac:dyDescent="0.2">
      <c r="A137" s="3">
        <v>42838.623702939818</v>
      </c>
      <c r="B137" s="2" t="s">
        <v>352</v>
      </c>
      <c r="C137" s="2" t="s">
        <v>344</v>
      </c>
      <c r="D137" s="2" t="s">
        <v>345</v>
      </c>
      <c r="E137" s="2" t="s">
        <v>179</v>
      </c>
      <c r="F137" s="1">
        <f>375445817037</f>
        <v>375445817037</v>
      </c>
      <c r="G137" s="2" t="s">
        <v>15</v>
      </c>
      <c r="H137" s="2">
        <v>5</v>
      </c>
      <c r="I137" s="2">
        <v>1512</v>
      </c>
      <c r="J137" s="2" t="s">
        <v>336</v>
      </c>
    </row>
    <row r="138" spans="1:10" ht="12.75" x14ac:dyDescent="0.2">
      <c r="C138" s="2" t="s">
        <v>350</v>
      </c>
      <c r="D138" s="2" t="s">
        <v>351</v>
      </c>
      <c r="E138" s="2" t="s">
        <v>129</v>
      </c>
      <c r="F138" s="1">
        <f>375291258095</f>
        <v>375291258095</v>
      </c>
      <c r="G138" s="2" t="s">
        <v>51</v>
      </c>
      <c r="H138" s="2">
        <v>4</v>
      </c>
      <c r="I138" s="2">
        <v>2411</v>
      </c>
      <c r="J138" s="2" t="s">
        <v>336</v>
      </c>
    </row>
    <row r="139" spans="1:10" ht="12.75" x14ac:dyDescent="0.2">
      <c r="C139" s="2" t="s">
        <v>353</v>
      </c>
      <c r="D139" s="2" t="s">
        <v>351</v>
      </c>
      <c r="E139" s="2" t="s">
        <v>256</v>
      </c>
      <c r="F139" s="1">
        <f>375292566019</f>
        <v>375292566019</v>
      </c>
      <c r="G139" s="2" t="s">
        <v>15</v>
      </c>
      <c r="H139" s="2">
        <v>4</v>
      </c>
      <c r="I139" s="2">
        <v>1406</v>
      </c>
      <c r="J139" s="2" t="s">
        <v>336</v>
      </c>
    </row>
    <row r="140" spans="1:10" ht="12.75" x14ac:dyDescent="0.2">
      <c r="F140" s="1"/>
    </row>
    <row r="141" spans="1:10" ht="12.75" x14ac:dyDescent="0.2">
      <c r="F141" s="1"/>
    </row>
    <row r="142" spans="1:10" ht="12.75" x14ac:dyDescent="0.2">
      <c r="F142" s="1"/>
    </row>
    <row r="143" spans="1:10" ht="12.75" x14ac:dyDescent="0.2">
      <c r="F143" s="1"/>
    </row>
    <row r="144" spans="1:10" ht="12.75" x14ac:dyDescent="0.2">
      <c r="F144" s="1"/>
    </row>
    <row r="145" spans="6:6" ht="12.75" x14ac:dyDescent="0.2">
      <c r="F145" s="1"/>
    </row>
    <row r="146" spans="6:6" ht="12.75" x14ac:dyDescent="0.2">
      <c r="F146" s="1"/>
    </row>
    <row r="147" spans="6:6" ht="12.75" x14ac:dyDescent="0.2">
      <c r="F147" s="1"/>
    </row>
    <row r="148" spans="6:6" ht="12.75" x14ac:dyDescent="0.2">
      <c r="F148" s="1"/>
    </row>
    <row r="149" spans="6:6" ht="12.75" x14ac:dyDescent="0.2">
      <c r="F149" s="1"/>
    </row>
    <row r="150" spans="6:6" ht="12.75" x14ac:dyDescent="0.2">
      <c r="F150" s="1"/>
    </row>
    <row r="151" spans="6:6" ht="12.75" x14ac:dyDescent="0.2">
      <c r="F151" s="1"/>
    </row>
    <row r="152" spans="6:6" ht="12.75" x14ac:dyDescent="0.2">
      <c r="F152" s="1"/>
    </row>
    <row r="153" spans="6:6" ht="12.75" x14ac:dyDescent="0.2">
      <c r="F153" s="1"/>
    </row>
    <row r="154" spans="6:6" ht="12.75" x14ac:dyDescent="0.2">
      <c r="F154" s="1"/>
    </row>
    <row r="155" spans="6:6" ht="12.75" x14ac:dyDescent="0.2">
      <c r="F155" s="1"/>
    </row>
    <row r="156" spans="6:6" ht="12.75" x14ac:dyDescent="0.2">
      <c r="F156" s="1"/>
    </row>
    <row r="157" spans="6:6" ht="12.75" x14ac:dyDescent="0.2">
      <c r="F157" s="1"/>
    </row>
    <row r="158" spans="6:6" ht="12.75" x14ac:dyDescent="0.2">
      <c r="F158" s="1"/>
    </row>
    <row r="159" spans="6:6" ht="12.75" x14ac:dyDescent="0.2">
      <c r="F159" s="1"/>
    </row>
    <row r="160" spans="6:6" ht="12.75" x14ac:dyDescent="0.2">
      <c r="F160" s="1"/>
    </row>
    <row r="161" spans="6:6" ht="12.75" x14ac:dyDescent="0.2">
      <c r="F161" s="1"/>
    </row>
    <row r="162" spans="6:6" ht="12.75" x14ac:dyDescent="0.2">
      <c r="F162" s="1"/>
    </row>
    <row r="163" spans="6:6" ht="12.75" x14ac:dyDescent="0.2">
      <c r="F163" s="1"/>
    </row>
    <row r="164" spans="6:6" ht="12.75" x14ac:dyDescent="0.2">
      <c r="F164" s="1"/>
    </row>
    <row r="165" spans="6:6" ht="12.75" x14ac:dyDescent="0.2">
      <c r="F165" s="1"/>
    </row>
    <row r="166" spans="6:6" ht="12.75" x14ac:dyDescent="0.2">
      <c r="F166" s="1"/>
    </row>
    <row r="167" spans="6:6" ht="12.75" x14ac:dyDescent="0.2">
      <c r="F167" s="1"/>
    </row>
    <row r="168" spans="6:6" ht="12.75" x14ac:dyDescent="0.2">
      <c r="F168" s="1"/>
    </row>
    <row r="169" spans="6:6" ht="12.75" x14ac:dyDescent="0.2">
      <c r="F169" s="1"/>
    </row>
    <row r="170" spans="6:6" ht="12.75" x14ac:dyDescent="0.2">
      <c r="F170" s="1"/>
    </row>
    <row r="171" spans="6:6" ht="12.75" x14ac:dyDescent="0.2">
      <c r="F171" s="1"/>
    </row>
    <row r="172" spans="6:6" ht="12.75" x14ac:dyDescent="0.2">
      <c r="F172" s="1"/>
    </row>
    <row r="173" spans="6:6" ht="12.75" x14ac:dyDescent="0.2">
      <c r="F173" s="1"/>
    </row>
    <row r="174" spans="6:6" ht="12.75" x14ac:dyDescent="0.2">
      <c r="F174" s="1"/>
    </row>
    <row r="175" spans="6:6" ht="12.75" x14ac:dyDescent="0.2">
      <c r="F175" s="1"/>
    </row>
    <row r="176" spans="6:6" ht="12.75" x14ac:dyDescent="0.2">
      <c r="F176" s="1"/>
    </row>
    <row r="177" spans="6:6" ht="12.75" x14ac:dyDescent="0.2">
      <c r="F177" s="1"/>
    </row>
    <row r="178" spans="6:6" ht="12.75" x14ac:dyDescent="0.2">
      <c r="F178" s="1"/>
    </row>
    <row r="179" spans="6:6" ht="12.75" x14ac:dyDescent="0.2">
      <c r="F179" s="1"/>
    </row>
    <row r="180" spans="6:6" ht="12.75" x14ac:dyDescent="0.2">
      <c r="F180" s="1"/>
    </row>
    <row r="181" spans="6:6" ht="12.75" x14ac:dyDescent="0.2">
      <c r="F181" s="1"/>
    </row>
    <row r="182" spans="6:6" ht="12.75" x14ac:dyDescent="0.2">
      <c r="F182" s="1"/>
    </row>
    <row r="183" spans="6:6" ht="12.75" x14ac:dyDescent="0.2">
      <c r="F183" s="1"/>
    </row>
    <row r="184" spans="6:6" ht="12.75" x14ac:dyDescent="0.2">
      <c r="F184" s="1"/>
    </row>
    <row r="185" spans="6:6" ht="12.75" x14ac:dyDescent="0.2">
      <c r="F185" s="1"/>
    </row>
    <row r="186" spans="6:6" ht="12.75" x14ac:dyDescent="0.2">
      <c r="F186" s="1"/>
    </row>
    <row r="187" spans="6:6" ht="12.75" x14ac:dyDescent="0.2">
      <c r="F187" s="1"/>
    </row>
    <row r="188" spans="6:6" ht="12.75" x14ac:dyDescent="0.2">
      <c r="F188" s="1"/>
    </row>
    <row r="189" spans="6:6" ht="12.75" x14ac:dyDescent="0.2">
      <c r="F189" s="1"/>
    </row>
    <row r="190" spans="6:6" ht="12.75" x14ac:dyDescent="0.2">
      <c r="F190" s="1"/>
    </row>
    <row r="191" spans="6:6" ht="12.75" x14ac:dyDescent="0.2">
      <c r="F191" s="1"/>
    </row>
    <row r="192" spans="6:6" ht="12.75" x14ac:dyDescent="0.2">
      <c r="F192" s="1"/>
    </row>
    <row r="193" spans="6:6" ht="12.75" x14ac:dyDescent="0.2">
      <c r="F193" s="1"/>
    </row>
    <row r="194" spans="6:6" ht="12.75" x14ac:dyDescent="0.2">
      <c r="F194" s="1"/>
    </row>
    <row r="195" spans="6:6" ht="12.75" x14ac:dyDescent="0.2">
      <c r="F195" s="1"/>
    </row>
    <row r="196" spans="6:6" ht="12.75" x14ac:dyDescent="0.2">
      <c r="F196" s="1"/>
    </row>
    <row r="197" spans="6:6" ht="12.75" x14ac:dyDescent="0.2">
      <c r="F197" s="1"/>
    </row>
    <row r="198" spans="6:6" ht="12.75" x14ac:dyDescent="0.2">
      <c r="F198" s="1"/>
    </row>
    <row r="199" spans="6:6" ht="12.75" x14ac:dyDescent="0.2">
      <c r="F199" s="1"/>
    </row>
    <row r="200" spans="6:6" ht="12.75" x14ac:dyDescent="0.2">
      <c r="F200" s="1"/>
    </row>
    <row r="201" spans="6:6" ht="12.75" x14ac:dyDescent="0.2">
      <c r="F201" s="1"/>
    </row>
    <row r="202" spans="6:6" ht="12.75" x14ac:dyDescent="0.2">
      <c r="F202" s="1"/>
    </row>
    <row r="203" spans="6:6" ht="12.75" x14ac:dyDescent="0.2">
      <c r="F203" s="1"/>
    </row>
    <row r="204" spans="6:6" ht="12.75" x14ac:dyDescent="0.2">
      <c r="F204" s="1"/>
    </row>
    <row r="205" spans="6:6" ht="12.75" x14ac:dyDescent="0.2">
      <c r="F205" s="1"/>
    </row>
    <row r="206" spans="6:6" ht="12.75" x14ac:dyDescent="0.2">
      <c r="F206" s="1"/>
    </row>
    <row r="207" spans="6:6" ht="12.75" x14ac:dyDescent="0.2">
      <c r="F207" s="1"/>
    </row>
    <row r="208" spans="6:6" ht="12.75" x14ac:dyDescent="0.2">
      <c r="F208" s="1"/>
    </row>
    <row r="209" spans="6:6" ht="12.75" x14ac:dyDescent="0.2">
      <c r="F209" s="1"/>
    </row>
    <row r="210" spans="6:6" ht="12.75" x14ac:dyDescent="0.2">
      <c r="F210" s="1"/>
    </row>
    <row r="211" spans="6:6" ht="12.75" x14ac:dyDescent="0.2">
      <c r="F211" s="1"/>
    </row>
    <row r="212" spans="6:6" ht="12.75" x14ac:dyDescent="0.2">
      <c r="F212" s="1"/>
    </row>
    <row r="213" spans="6:6" ht="12.75" x14ac:dyDescent="0.2">
      <c r="F213" s="1"/>
    </row>
    <row r="214" spans="6:6" ht="12.75" x14ac:dyDescent="0.2">
      <c r="F214" s="1"/>
    </row>
    <row r="215" spans="6:6" ht="12.75" x14ac:dyDescent="0.2">
      <c r="F215" s="1"/>
    </row>
    <row r="216" spans="6:6" ht="12.75" x14ac:dyDescent="0.2">
      <c r="F216" s="1"/>
    </row>
    <row r="217" spans="6:6" ht="12.75" x14ac:dyDescent="0.2">
      <c r="F217" s="1"/>
    </row>
    <row r="218" spans="6:6" ht="12.75" x14ac:dyDescent="0.2">
      <c r="F218" s="1"/>
    </row>
    <row r="219" spans="6:6" ht="12.75" x14ac:dyDescent="0.2">
      <c r="F219" s="1"/>
    </row>
    <row r="220" spans="6:6" ht="12.75" x14ac:dyDescent="0.2">
      <c r="F220" s="1"/>
    </row>
    <row r="221" spans="6:6" ht="12.75" x14ac:dyDescent="0.2">
      <c r="F221" s="1"/>
    </row>
    <row r="222" spans="6:6" ht="12.75" x14ac:dyDescent="0.2">
      <c r="F222" s="1"/>
    </row>
    <row r="223" spans="6:6" ht="12.75" x14ac:dyDescent="0.2">
      <c r="F223" s="1"/>
    </row>
    <row r="224" spans="6:6" ht="12.75" x14ac:dyDescent="0.2">
      <c r="F224" s="1"/>
    </row>
    <row r="225" spans="6:6" ht="12.75" x14ac:dyDescent="0.2">
      <c r="F225" s="1"/>
    </row>
    <row r="226" spans="6:6" ht="12.75" x14ac:dyDescent="0.2">
      <c r="F226" s="1"/>
    </row>
    <row r="227" spans="6:6" ht="12.75" x14ac:dyDescent="0.2">
      <c r="F227" s="1"/>
    </row>
    <row r="228" spans="6:6" ht="12.75" x14ac:dyDescent="0.2">
      <c r="F228" s="1"/>
    </row>
    <row r="229" spans="6:6" ht="12.75" x14ac:dyDescent="0.2">
      <c r="F229" s="1"/>
    </row>
    <row r="230" spans="6:6" ht="12.75" x14ac:dyDescent="0.2">
      <c r="F230" s="1"/>
    </row>
    <row r="231" spans="6:6" ht="12.75" x14ac:dyDescent="0.2">
      <c r="F231" s="1"/>
    </row>
    <row r="232" spans="6:6" ht="12.75" x14ac:dyDescent="0.2">
      <c r="F232" s="1"/>
    </row>
    <row r="233" spans="6:6" ht="12.75" x14ac:dyDescent="0.2">
      <c r="F233" s="1"/>
    </row>
    <row r="234" spans="6:6" ht="12.75" x14ac:dyDescent="0.2">
      <c r="F234" s="1"/>
    </row>
    <row r="235" spans="6:6" ht="12.75" x14ac:dyDescent="0.2">
      <c r="F235" s="1"/>
    </row>
    <row r="236" spans="6:6" ht="12.75" x14ac:dyDescent="0.2">
      <c r="F236" s="1"/>
    </row>
  </sheetData>
  <autoFilter ref="C1:J1"/>
  <sortState ref="C2:J139">
    <sortCondition ref="J2:J139"/>
    <sortCondition ref="C2:C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2017-04-16T19:13:22Z</dcterms:modified>
</cp:coreProperties>
</file>